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drigo\Desktop\Levantamento de Preços\"/>
    </mc:Choice>
  </mc:AlternateContent>
  <xr:revisionPtr revIDLastSave="0" documentId="13_ncr:1_{7D5338F4-F7AF-4416-98F3-C91D4093AA0E}" xr6:coauthVersionLast="47" xr6:coauthVersionMax="47" xr10:uidLastSave="{00000000-0000-0000-0000-000000000000}"/>
  <bookViews>
    <workbookView xWindow="20370" yWindow="-120" windowWidth="29040" windowHeight="15840" tabRatio="500" xr2:uid="{00000000-000D-0000-FFFF-FFFF00000000}"/>
  </bookViews>
  <sheets>
    <sheet name="SR SUL - GRUPO 1" sheetId="1" r:id="rId1"/>
    <sheet name="SR Sudeste II-A -GRUPO 2" sheetId="2" r:id="rId2"/>
    <sheet name="SR Sudeste II-B - GRUPO 3" sheetId="3" r:id="rId3"/>
    <sheet name="SR Sudeste III -GRUPO 4" sheetId="4" r:id="rId4"/>
    <sheet name="TOTAL-GRUPOS-Itens" sheetId="5" r:id="rId5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57" i="4" l="1"/>
  <c r="D57" i="4"/>
  <c r="D56" i="4"/>
  <c r="G56" i="4" s="1"/>
  <c r="H56" i="4" s="1"/>
  <c r="G55" i="4"/>
  <c r="H55" i="4" s="1"/>
  <c r="D55" i="4"/>
  <c r="D54" i="4"/>
  <c r="G54" i="4" s="1"/>
  <c r="H54" i="4" s="1"/>
  <c r="G53" i="4"/>
  <c r="H53" i="4" s="1"/>
  <c r="D53" i="4"/>
  <c r="D52" i="4"/>
  <c r="G52" i="4" s="1"/>
  <c r="I52" i="4" s="1"/>
  <c r="G51" i="4"/>
  <c r="H51" i="4" s="1"/>
  <c r="D51" i="4"/>
  <c r="D50" i="4"/>
  <c r="G50" i="4" s="1"/>
  <c r="H50" i="4" s="1"/>
  <c r="G49" i="4"/>
  <c r="H49" i="4" s="1"/>
  <c r="D49" i="4"/>
  <c r="D48" i="4"/>
  <c r="G48" i="4" s="1"/>
  <c r="H48" i="4" s="1"/>
  <c r="G47" i="4"/>
  <c r="H47" i="4" s="1"/>
  <c r="D47" i="4"/>
  <c r="D46" i="4"/>
  <c r="G46" i="4" s="1"/>
  <c r="G45" i="4"/>
  <c r="H45" i="4" s="1"/>
  <c r="D45" i="4"/>
  <c r="D44" i="4"/>
  <c r="G44" i="4" s="1"/>
  <c r="H44" i="4" s="1"/>
  <c r="G43" i="4"/>
  <c r="H43" i="4" s="1"/>
  <c r="D43" i="4"/>
  <c r="H42" i="4"/>
  <c r="D42" i="4"/>
  <c r="G42" i="4" s="1"/>
  <c r="G41" i="4"/>
  <c r="H41" i="4" s="1"/>
  <c r="D41" i="4"/>
  <c r="H40" i="4"/>
  <c r="D40" i="4"/>
  <c r="G40" i="4" s="1"/>
  <c r="G39" i="4"/>
  <c r="H39" i="4" s="1"/>
  <c r="D39" i="4"/>
  <c r="D38" i="4"/>
  <c r="G38" i="4" s="1"/>
  <c r="H38" i="4" s="1"/>
  <c r="G37" i="4"/>
  <c r="H37" i="4" s="1"/>
  <c r="D37" i="4"/>
  <c r="H36" i="4"/>
  <c r="D36" i="4"/>
  <c r="G36" i="4" s="1"/>
  <c r="G35" i="4"/>
  <c r="H35" i="4" s="1"/>
  <c r="D35" i="4"/>
  <c r="H34" i="4"/>
  <c r="D34" i="4"/>
  <c r="G34" i="4" s="1"/>
  <c r="G33" i="4"/>
  <c r="H33" i="4" s="1"/>
  <c r="D33" i="4"/>
  <c r="D32" i="4"/>
  <c r="G32" i="4" s="1"/>
  <c r="H32" i="4" s="1"/>
  <c r="G31" i="4"/>
  <c r="H31" i="4" s="1"/>
  <c r="D31" i="4"/>
  <c r="H30" i="4"/>
  <c r="D30" i="4"/>
  <c r="G30" i="4" s="1"/>
  <c r="G29" i="4"/>
  <c r="H29" i="4" s="1"/>
  <c r="D29" i="4"/>
  <c r="H28" i="4"/>
  <c r="J28" i="4" s="1"/>
  <c r="D28" i="4"/>
  <c r="G28" i="4" s="1"/>
  <c r="I28" i="4" s="1"/>
  <c r="G27" i="4"/>
  <c r="H27" i="4" s="1"/>
  <c r="D27" i="4"/>
  <c r="D26" i="4"/>
  <c r="G26" i="4" s="1"/>
  <c r="H26" i="4" s="1"/>
  <c r="G25" i="4"/>
  <c r="H25" i="4" s="1"/>
  <c r="D25" i="4"/>
  <c r="D24" i="4"/>
  <c r="G24" i="4" s="1"/>
  <c r="H24" i="4" s="1"/>
  <c r="G23" i="4"/>
  <c r="H23" i="4" s="1"/>
  <c r="D23" i="4"/>
  <c r="D22" i="4"/>
  <c r="G22" i="4" s="1"/>
  <c r="G21" i="4"/>
  <c r="H21" i="4" s="1"/>
  <c r="D21" i="4"/>
  <c r="D20" i="4"/>
  <c r="G20" i="4" s="1"/>
  <c r="H20" i="4" s="1"/>
  <c r="G19" i="4"/>
  <c r="H19" i="4" s="1"/>
  <c r="D19" i="4"/>
  <c r="H18" i="4"/>
  <c r="D18" i="4"/>
  <c r="G18" i="4" s="1"/>
  <c r="G17" i="4"/>
  <c r="H17" i="4" s="1"/>
  <c r="D17" i="4"/>
  <c r="H16" i="4"/>
  <c r="D16" i="4"/>
  <c r="G16" i="4" s="1"/>
  <c r="G15" i="4"/>
  <c r="H15" i="4" s="1"/>
  <c r="D15" i="4"/>
  <c r="D14" i="4"/>
  <c r="G14" i="4" s="1"/>
  <c r="H14" i="4" s="1"/>
  <c r="G13" i="4"/>
  <c r="H13" i="4" s="1"/>
  <c r="D13" i="4"/>
  <c r="H12" i="4"/>
  <c r="D12" i="4"/>
  <c r="G12" i="4" s="1"/>
  <c r="G11" i="4"/>
  <c r="H11" i="4" s="1"/>
  <c r="D11" i="4"/>
  <c r="H10" i="4"/>
  <c r="J10" i="4" s="1"/>
  <c r="D10" i="4"/>
  <c r="G10" i="4" s="1"/>
  <c r="G9" i="4"/>
  <c r="H9" i="4" s="1"/>
  <c r="D9" i="4"/>
  <c r="D8" i="4"/>
  <c r="G8" i="4" s="1"/>
  <c r="H8" i="4" s="1"/>
  <c r="G7" i="4"/>
  <c r="H7" i="4" s="1"/>
  <c r="D7" i="4"/>
  <c r="D6" i="4"/>
  <c r="G6" i="4" s="1"/>
  <c r="I60" i="4" s="1"/>
  <c r="E41" i="5" s="1"/>
  <c r="G5" i="4"/>
  <c r="H5" i="4" s="1"/>
  <c r="D5" i="4"/>
  <c r="D4" i="4"/>
  <c r="G4" i="4" s="1"/>
  <c r="G15" i="3"/>
  <c r="H15" i="3" s="1"/>
  <c r="D15" i="3"/>
  <c r="D14" i="3"/>
  <c r="G14" i="3" s="1"/>
  <c r="H14" i="3" s="1"/>
  <c r="G13" i="3"/>
  <c r="H13" i="3" s="1"/>
  <c r="D13" i="3"/>
  <c r="H12" i="3"/>
  <c r="D12" i="3"/>
  <c r="G12" i="3" s="1"/>
  <c r="G11" i="3"/>
  <c r="H11" i="3" s="1"/>
  <c r="D11" i="3"/>
  <c r="H10" i="3"/>
  <c r="D10" i="3"/>
  <c r="G10" i="3" s="1"/>
  <c r="G9" i="3"/>
  <c r="H9" i="3" s="1"/>
  <c r="D9" i="3"/>
  <c r="D8" i="3"/>
  <c r="G8" i="3" s="1"/>
  <c r="G7" i="3"/>
  <c r="H7" i="3" s="1"/>
  <c r="D7" i="3"/>
  <c r="H6" i="3"/>
  <c r="J18" i="3" s="1"/>
  <c r="F30" i="5" s="1"/>
  <c r="D6" i="3"/>
  <c r="G6" i="3" s="1"/>
  <c r="I18" i="3" s="1"/>
  <c r="E30" i="5" s="1"/>
  <c r="G5" i="3"/>
  <c r="H5" i="3" s="1"/>
  <c r="D5" i="3"/>
  <c r="D4" i="3"/>
  <c r="G4" i="3" s="1"/>
  <c r="G147" i="2"/>
  <c r="D147" i="2"/>
  <c r="D146" i="2"/>
  <c r="G146" i="2" s="1"/>
  <c r="H146" i="2" s="1"/>
  <c r="G145" i="2"/>
  <c r="H145" i="2" s="1"/>
  <c r="D145" i="2"/>
  <c r="H144" i="2"/>
  <c r="D144" i="2"/>
  <c r="G144" i="2" s="1"/>
  <c r="G143" i="2"/>
  <c r="H143" i="2" s="1"/>
  <c r="D143" i="2"/>
  <c r="H142" i="2"/>
  <c r="D142" i="2"/>
  <c r="G142" i="2" s="1"/>
  <c r="G141" i="2"/>
  <c r="H141" i="2" s="1"/>
  <c r="D141" i="2"/>
  <c r="D140" i="2"/>
  <c r="G140" i="2" s="1"/>
  <c r="H140" i="2" s="1"/>
  <c r="D139" i="2"/>
  <c r="G139" i="2" s="1"/>
  <c r="H139" i="2" s="1"/>
  <c r="D138" i="2"/>
  <c r="G138" i="2" s="1"/>
  <c r="H138" i="2" s="1"/>
  <c r="G137" i="2"/>
  <c r="H137" i="2" s="1"/>
  <c r="D137" i="2"/>
  <c r="D136" i="2"/>
  <c r="G136" i="2" s="1"/>
  <c r="G135" i="2"/>
  <c r="H135" i="2" s="1"/>
  <c r="D135" i="2"/>
  <c r="D134" i="2"/>
  <c r="G134" i="2" s="1"/>
  <c r="H134" i="2" s="1"/>
  <c r="D133" i="2"/>
  <c r="G133" i="2" s="1"/>
  <c r="H133" i="2" s="1"/>
  <c r="H132" i="2"/>
  <c r="D132" i="2"/>
  <c r="G132" i="2" s="1"/>
  <c r="G131" i="2"/>
  <c r="H131" i="2" s="1"/>
  <c r="D131" i="2"/>
  <c r="H130" i="2"/>
  <c r="J130" i="2" s="1"/>
  <c r="D130" i="2"/>
  <c r="G130" i="2" s="1"/>
  <c r="G129" i="2"/>
  <c r="H129" i="2" s="1"/>
  <c r="D129" i="2"/>
  <c r="D128" i="2"/>
  <c r="G128" i="2" s="1"/>
  <c r="H128" i="2" s="1"/>
  <c r="D127" i="2"/>
  <c r="G127" i="2" s="1"/>
  <c r="H127" i="2" s="1"/>
  <c r="D126" i="2"/>
  <c r="G126" i="2" s="1"/>
  <c r="H126" i="2" s="1"/>
  <c r="G125" i="2"/>
  <c r="H125" i="2" s="1"/>
  <c r="D125" i="2"/>
  <c r="D124" i="2"/>
  <c r="G124" i="2" s="1"/>
  <c r="G123" i="2"/>
  <c r="H123" i="2" s="1"/>
  <c r="D123" i="2"/>
  <c r="D122" i="2"/>
  <c r="G122" i="2" s="1"/>
  <c r="H122" i="2" s="1"/>
  <c r="D121" i="2"/>
  <c r="G121" i="2" s="1"/>
  <c r="H121" i="2" s="1"/>
  <c r="H120" i="2"/>
  <c r="D120" i="2"/>
  <c r="G120" i="2" s="1"/>
  <c r="G119" i="2"/>
  <c r="H119" i="2" s="1"/>
  <c r="D119" i="2"/>
  <c r="H118" i="2"/>
  <c r="J118" i="2" s="1"/>
  <c r="D118" i="2"/>
  <c r="G118" i="2" s="1"/>
  <c r="G117" i="2"/>
  <c r="H117" i="2" s="1"/>
  <c r="D117" i="2"/>
  <c r="D116" i="2"/>
  <c r="G116" i="2" s="1"/>
  <c r="H116" i="2" s="1"/>
  <c r="G115" i="2"/>
  <c r="H115" i="2" s="1"/>
  <c r="D115" i="2"/>
  <c r="D114" i="2"/>
  <c r="G114" i="2" s="1"/>
  <c r="H114" i="2" s="1"/>
  <c r="G113" i="2"/>
  <c r="H113" i="2" s="1"/>
  <c r="D113" i="2"/>
  <c r="H112" i="2"/>
  <c r="J112" i="2" s="1"/>
  <c r="D112" i="2"/>
  <c r="G112" i="2" s="1"/>
  <c r="G111" i="2"/>
  <c r="H111" i="2" s="1"/>
  <c r="D111" i="2"/>
  <c r="H110" i="2"/>
  <c r="D110" i="2"/>
  <c r="G110" i="2" s="1"/>
  <c r="G109" i="2"/>
  <c r="H109" i="2" s="1"/>
  <c r="D109" i="2"/>
  <c r="H108" i="2"/>
  <c r="D108" i="2"/>
  <c r="G108" i="2" s="1"/>
  <c r="G107" i="2"/>
  <c r="H107" i="2" s="1"/>
  <c r="D107" i="2"/>
  <c r="D106" i="2"/>
  <c r="G106" i="2" s="1"/>
  <c r="D105" i="2"/>
  <c r="G105" i="2" s="1"/>
  <c r="H105" i="2" s="1"/>
  <c r="H104" i="2"/>
  <c r="D104" i="2"/>
  <c r="G104" i="2" s="1"/>
  <c r="H103" i="2"/>
  <c r="G103" i="2"/>
  <c r="D103" i="2"/>
  <c r="D102" i="2"/>
  <c r="G102" i="2" s="1"/>
  <c r="H102" i="2" s="1"/>
  <c r="D101" i="2"/>
  <c r="G101" i="2" s="1"/>
  <c r="H101" i="2" s="1"/>
  <c r="D100" i="2"/>
  <c r="G100" i="2" s="1"/>
  <c r="D99" i="2"/>
  <c r="G99" i="2" s="1"/>
  <c r="H99" i="2" s="1"/>
  <c r="H98" i="2"/>
  <c r="D98" i="2"/>
  <c r="G98" i="2" s="1"/>
  <c r="H97" i="2"/>
  <c r="G97" i="2"/>
  <c r="D97" i="2"/>
  <c r="D96" i="2"/>
  <c r="G96" i="2" s="1"/>
  <c r="H96" i="2" s="1"/>
  <c r="D95" i="2"/>
  <c r="G95" i="2" s="1"/>
  <c r="H95" i="2" s="1"/>
  <c r="D94" i="2"/>
  <c r="G94" i="2" s="1"/>
  <c r="D93" i="2"/>
  <c r="G93" i="2" s="1"/>
  <c r="H93" i="2" s="1"/>
  <c r="H92" i="2"/>
  <c r="D92" i="2"/>
  <c r="G92" i="2" s="1"/>
  <c r="H91" i="2"/>
  <c r="G91" i="2"/>
  <c r="D91" i="2"/>
  <c r="D90" i="2"/>
  <c r="G90" i="2" s="1"/>
  <c r="H90" i="2" s="1"/>
  <c r="D89" i="2"/>
  <c r="G89" i="2" s="1"/>
  <c r="H89" i="2" s="1"/>
  <c r="D88" i="2"/>
  <c r="G88" i="2" s="1"/>
  <c r="D87" i="2"/>
  <c r="G87" i="2" s="1"/>
  <c r="H87" i="2" s="1"/>
  <c r="H86" i="2"/>
  <c r="D86" i="2"/>
  <c r="G86" i="2" s="1"/>
  <c r="H85" i="2"/>
  <c r="G85" i="2"/>
  <c r="D85" i="2"/>
  <c r="D84" i="2"/>
  <c r="G84" i="2" s="1"/>
  <c r="H84" i="2" s="1"/>
  <c r="D83" i="2"/>
  <c r="G83" i="2" s="1"/>
  <c r="H83" i="2" s="1"/>
  <c r="D82" i="2"/>
  <c r="G82" i="2" s="1"/>
  <c r="D81" i="2"/>
  <c r="G81" i="2" s="1"/>
  <c r="H81" i="2" s="1"/>
  <c r="H80" i="2"/>
  <c r="D80" i="2"/>
  <c r="G80" i="2" s="1"/>
  <c r="H79" i="2"/>
  <c r="G79" i="2"/>
  <c r="D79" i="2"/>
  <c r="D78" i="2"/>
  <c r="G78" i="2" s="1"/>
  <c r="H78" i="2" s="1"/>
  <c r="D77" i="2"/>
  <c r="G77" i="2" s="1"/>
  <c r="H77" i="2" s="1"/>
  <c r="D76" i="2"/>
  <c r="G76" i="2" s="1"/>
  <c r="D75" i="2"/>
  <c r="G75" i="2" s="1"/>
  <c r="H75" i="2" s="1"/>
  <c r="H74" i="2"/>
  <c r="D74" i="2"/>
  <c r="G74" i="2" s="1"/>
  <c r="G73" i="2"/>
  <c r="H73" i="2" s="1"/>
  <c r="D73" i="2"/>
  <c r="H72" i="2"/>
  <c r="D72" i="2"/>
  <c r="G72" i="2" s="1"/>
  <c r="D71" i="2"/>
  <c r="G71" i="2" s="1"/>
  <c r="H71" i="2" s="1"/>
  <c r="H70" i="2"/>
  <c r="J70" i="2" s="1"/>
  <c r="D70" i="2"/>
  <c r="G70" i="2" s="1"/>
  <c r="D69" i="2"/>
  <c r="G69" i="2" s="1"/>
  <c r="H69" i="2" s="1"/>
  <c r="H68" i="2"/>
  <c r="D68" i="2"/>
  <c r="G68" i="2" s="1"/>
  <c r="G67" i="2"/>
  <c r="H67" i="2" s="1"/>
  <c r="D67" i="2"/>
  <c r="H66" i="2"/>
  <c r="D66" i="2"/>
  <c r="G66" i="2" s="1"/>
  <c r="D65" i="2"/>
  <c r="G65" i="2" s="1"/>
  <c r="H65" i="2" s="1"/>
  <c r="D64" i="2"/>
  <c r="G64" i="2" s="1"/>
  <c r="I64" i="2" s="1"/>
  <c r="D63" i="2"/>
  <c r="G63" i="2" s="1"/>
  <c r="H63" i="2" s="1"/>
  <c r="H62" i="2"/>
  <c r="D62" i="2"/>
  <c r="G62" i="2" s="1"/>
  <c r="G61" i="2"/>
  <c r="H61" i="2" s="1"/>
  <c r="D61" i="2"/>
  <c r="H60" i="2"/>
  <c r="D60" i="2"/>
  <c r="G60" i="2" s="1"/>
  <c r="D59" i="2"/>
  <c r="G59" i="2" s="1"/>
  <c r="H59" i="2" s="1"/>
  <c r="H58" i="2"/>
  <c r="J58" i="2" s="1"/>
  <c r="D58" i="2"/>
  <c r="G58" i="2" s="1"/>
  <c r="D57" i="2"/>
  <c r="G57" i="2" s="1"/>
  <c r="H57" i="2" s="1"/>
  <c r="H56" i="2"/>
  <c r="D56" i="2"/>
  <c r="G56" i="2" s="1"/>
  <c r="G55" i="2"/>
  <c r="H55" i="2" s="1"/>
  <c r="D55" i="2"/>
  <c r="H54" i="2"/>
  <c r="D54" i="2"/>
  <c r="G54" i="2" s="1"/>
  <c r="D53" i="2"/>
  <c r="G53" i="2" s="1"/>
  <c r="H53" i="2" s="1"/>
  <c r="D52" i="2"/>
  <c r="G52" i="2" s="1"/>
  <c r="I52" i="2" s="1"/>
  <c r="D51" i="2"/>
  <c r="G51" i="2" s="1"/>
  <c r="H51" i="2" s="1"/>
  <c r="H50" i="2"/>
  <c r="D50" i="2"/>
  <c r="G50" i="2" s="1"/>
  <c r="G49" i="2"/>
  <c r="H49" i="2" s="1"/>
  <c r="D49" i="2"/>
  <c r="H48" i="2"/>
  <c r="D48" i="2"/>
  <c r="G48" i="2" s="1"/>
  <c r="D47" i="2"/>
  <c r="G47" i="2" s="1"/>
  <c r="H47" i="2" s="1"/>
  <c r="H46" i="2"/>
  <c r="J46" i="2" s="1"/>
  <c r="D46" i="2"/>
  <c r="G46" i="2" s="1"/>
  <c r="D45" i="2"/>
  <c r="G45" i="2" s="1"/>
  <c r="H45" i="2" s="1"/>
  <c r="H44" i="2"/>
  <c r="D44" i="2"/>
  <c r="G44" i="2" s="1"/>
  <c r="G43" i="2"/>
  <c r="H43" i="2" s="1"/>
  <c r="D43" i="2"/>
  <c r="H42" i="2"/>
  <c r="D42" i="2"/>
  <c r="G42" i="2" s="1"/>
  <c r="D41" i="2"/>
  <c r="G41" i="2" s="1"/>
  <c r="H41" i="2" s="1"/>
  <c r="D40" i="2"/>
  <c r="G40" i="2" s="1"/>
  <c r="I40" i="2" s="1"/>
  <c r="D39" i="2"/>
  <c r="G39" i="2" s="1"/>
  <c r="H39" i="2" s="1"/>
  <c r="H38" i="2"/>
  <c r="D38" i="2"/>
  <c r="G38" i="2" s="1"/>
  <c r="G37" i="2"/>
  <c r="H37" i="2" s="1"/>
  <c r="D37" i="2"/>
  <c r="H36" i="2"/>
  <c r="D36" i="2"/>
  <c r="G36" i="2" s="1"/>
  <c r="D35" i="2"/>
  <c r="G35" i="2" s="1"/>
  <c r="H35" i="2" s="1"/>
  <c r="H34" i="2"/>
  <c r="J34" i="2" s="1"/>
  <c r="D34" i="2"/>
  <c r="G34" i="2" s="1"/>
  <c r="D33" i="2"/>
  <c r="G33" i="2" s="1"/>
  <c r="H33" i="2" s="1"/>
  <c r="H32" i="2"/>
  <c r="D32" i="2"/>
  <c r="G32" i="2" s="1"/>
  <c r="G31" i="2"/>
  <c r="H31" i="2" s="1"/>
  <c r="D31" i="2"/>
  <c r="H30" i="2"/>
  <c r="D30" i="2"/>
  <c r="G30" i="2" s="1"/>
  <c r="D29" i="2"/>
  <c r="G29" i="2" s="1"/>
  <c r="H29" i="2" s="1"/>
  <c r="D28" i="2"/>
  <c r="G28" i="2" s="1"/>
  <c r="I28" i="2" s="1"/>
  <c r="D27" i="2"/>
  <c r="G27" i="2" s="1"/>
  <c r="H27" i="2" s="1"/>
  <c r="H26" i="2"/>
  <c r="D26" i="2"/>
  <c r="G26" i="2" s="1"/>
  <c r="G25" i="2"/>
  <c r="H25" i="2" s="1"/>
  <c r="D25" i="2"/>
  <c r="H24" i="2"/>
  <c r="D24" i="2"/>
  <c r="G24" i="2" s="1"/>
  <c r="D23" i="2"/>
  <c r="G23" i="2" s="1"/>
  <c r="H23" i="2" s="1"/>
  <c r="H22" i="2"/>
  <c r="J22" i="2" s="1"/>
  <c r="D22" i="2"/>
  <c r="G22" i="2" s="1"/>
  <c r="D21" i="2"/>
  <c r="G21" i="2" s="1"/>
  <c r="H21" i="2" s="1"/>
  <c r="H20" i="2"/>
  <c r="D20" i="2"/>
  <c r="G20" i="2" s="1"/>
  <c r="G19" i="2"/>
  <c r="H19" i="2" s="1"/>
  <c r="D19" i="2"/>
  <c r="H18" i="2"/>
  <c r="D18" i="2"/>
  <c r="G18" i="2" s="1"/>
  <c r="D17" i="2"/>
  <c r="G17" i="2" s="1"/>
  <c r="H17" i="2" s="1"/>
  <c r="D16" i="2"/>
  <c r="G16" i="2" s="1"/>
  <c r="I16" i="2" s="1"/>
  <c r="D15" i="2"/>
  <c r="G15" i="2" s="1"/>
  <c r="H15" i="2" s="1"/>
  <c r="H14" i="2"/>
  <c r="D14" i="2"/>
  <c r="G14" i="2" s="1"/>
  <c r="G13" i="2"/>
  <c r="H13" i="2" s="1"/>
  <c r="D13" i="2"/>
  <c r="H12" i="2"/>
  <c r="D12" i="2"/>
  <c r="G12" i="2" s="1"/>
  <c r="D11" i="2"/>
  <c r="G11" i="2" s="1"/>
  <c r="H11" i="2" s="1"/>
  <c r="H10" i="2"/>
  <c r="J10" i="2" s="1"/>
  <c r="D10" i="2"/>
  <c r="G10" i="2" s="1"/>
  <c r="D9" i="2"/>
  <c r="G9" i="2" s="1"/>
  <c r="H9" i="2" s="1"/>
  <c r="H8" i="2"/>
  <c r="D8" i="2"/>
  <c r="G8" i="2" s="1"/>
  <c r="G7" i="2"/>
  <c r="H7" i="2" s="1"/>
  <c r="D7" i="2"/>
  <c r="H6" i="2"/>
  <c r="D6" i="2"/>
  <c r="G6" i="2" s="1"/>
  <c r="D5" i="2"/>
  <c r="G5" i="2" s="1"/>
  <c r="H5" i="2" s="1"/>
  <c r="D4" i="2"/>
  <c r="G4" i="2" s="1"/>
  <c r="I4" i="2" s="1"/>
  <c r="D154" i="1"/>
  <c r="G154" i="1" s="1"/>
  <c r="D153" i="1"/>
  <c r="G153" i="1" s="1"/>
  <c r="H153" i="1" s="1"/>
  <c r="G152" i="1"/>
  <c r="D152" i="1"/>
  <c r="D151" i="1"/>
  <c r="G151" i="1" s="1"/>
  <c r="H151" i="1" s="1"/>
  <c r="D150" i="1"/>
  <c r="G150" i="1" s="1"/>
  <c r="H150" i="1" s="1"/>
  <c r="D149" i="1"/>
  <c r="G149" i="1" s="1"/>
  <c r="D148" i="1"/>
  <c r="G148" i="1" s="1"/>
  <c r="H148" i="1" s="1"/>
  <c r="H147" i="1"/>
  <c r="G147" i="1"/>
  <c r="D147" i="1"/>
  <c r="D146" i="1"/>
  <c r="G146" i="1" s="1"/>
  <c r="H146" i="1" s="1"/>
  <c r="D145" i="1"/>
  <c r="G145" i="1" s="1"/>
  <c r="H145" i="1" s="1"/>
  <c r="D144" i="1"/>
  <c r="G144" i="1" s="1"/>
  <c r="H144" i="1" s="1"/>
  <c r="G143" i="1"/>
  <c r="D143" i="1"/>
  <c r="D142" i="1"/>
  <c r="G142" i="1" s="1"/>
  <c r="H142" i="1" s="1"/>
  <c r="G141" i="1"/>
  <c r="H141" i="1" s="1"/>
  <c r="D141" i="1"/>
  <c r="D140" i="1"/>
  <c r="G140" i="1" s="1"/>
  <c r="H140" i="1" s="1"/>
  <c r="D139" i="1"/>
  <c r="G139" i="1" s="1"/>
  <c r="H139" i="1" s="1"/>
  <c r="D138" i="1"/>
  <c r="G138" i="1" s="1"/>
  <c r="H138" i="1" s="1"/>
  <c r="D137" i="1"/>
  <c r="G137" i="1" s="1"/>
  <c r="D136" i="1"/>
  <c r="G136" i="1" s="1"/>
  <c r="H136" i="1" s="1"/>
  <c r="G135" i="1"/>
  <c r="H135" i="1" s="1"/>
  <c r="D135" i="1"/>
  <c r="D134" i="1"/>
  <c r="G134" i="1" s="1"/>
  <c r="H134" i="1" s="1"/>
  <c r="D133" i="1"/>
  <c r="G133" i="1" s="1"/>
  <c r="H133" i="1" s="1"/>
  <c r="H132" i="1"/>
  <c r="D132" i="1"/>
  <c r="G132" i="1" s="1"/>
  <c r="D131" i="1"/>
  <c r="G131" i="1" s="1"/>
  <c r="D130" i="1"/>
  <c r="G130" i="1" s="1"/>
  <c r="H130" i="1" s="1"/>
  <c r="G129" i="1"/>
  <c r="H129" i="1" s="1"/>
  <c r="D129" i="1"/>
  <c r="G128" i="1"/>
  <c r="H128" i="1" s="1"/>
  <c r="D128" i="1"/>
  <c r="D127" i="1"/>
  <c r="G127" i="1" s="1"/>
  <c r="H127" i="1" s="1"/>
  <c r="D126" i="1"/>
  <c r="G126" i="1" s="1"/>
  <c r="H126" i="1" s="1"/>
  <c r="D125" i="1"/>
  <c r="G125" i="1" s="1"/>
  <c r="D124" i="1"/>
  <c r="G124" i="1" s="1"/>
  <c r="H124" i="1" s="1"/>
  <c r="H123" i="1"/>
  <c r="G123" i="1"/>
  <c r="D123" i="1"/>
  <c r="D122" i="1"/>
  <c r="G122" i="1" s="1"/>
  <c r="H122" i="1" s="1"/>
  <c r="D121" i="1"/>
  <c r="G121" i="1" s="1"/>
  <c r="H121" i="1" s="1"/>
  <c r="D120" i="1"/>
  <c r="G120" i="1" s="1"/>
  <c r="H120" i="1" s="1"/>
  <c r="G119" i="1"/>
  <c r="D119" i="1"/>
  <c r="D118" i="1"/>
  <c r="G118" i="1" s="1"/>
  <c r="H118" i="1" s="1"/>
  <c r="G117" i="1"/>
  <c r="H117" i="1" s="1"/>
  <c r="D117" i="1"/>
  <c r="D116" i="1"/>
  <c r="G116" i="1" s="1"/>
  <c r="H116" i="1" s="1"/>
  <c r="D115" i="1"/>
  <c r="G115" i="1" s="1"/>
  <c r="H115" i="1" s="1"/>
  <c r="D114" i="1"/>
  <c r="G114" i="1" s="1"/>
  <c r="H114" i="1" s="1"/>
  <c r="D113" i="1"/>
  <c r="G113" i="1" s="1"/>
  <c r="D112" i="1"/>
  <c r="G112" i="1" s="1"/>
  <c r="H112" i="1" s="1"/>
  <c r="G111" i="1"/>
  <c r="H111" i="1" s="1"/>
  <c r="D111" i="1"/>
  <c r="D110" i="1"/>
  <c r="G110" i="1" s="1"/>
  <c r="H110" i="1" s="1"/>
  <c r="D109" i="1"/>
  <c r="G109" i="1" s="1"/>
  <c r="H109" i="1" s="1"/>
  <c r="H108" i="1"/>
  <c r="D108" i="1"/>
  <c r="G108" i="1" s="1"/>
  <c r="D107" i="1"/>
  <c r="G107" i="1" s="1"/>
  <c r="H107" i="1" s="1"/>
  <c r="D106" i="1"/>
  <c r="G106" i="1" s="1"/>
  <c r="H106" i="1" s="1"/>
  <c r="G105" i="1"/>
  <c r="H105" i="1" s="1"/>
  <c r="D105" i="1"/>
  <c r="D104" i="1"/>
  <c r="G104" i="1" s="1"/>
  <c r="D103" i="1"/>
  <c r="G103" i="1" s="1"/>
  <c r="H103" i="1" s="1"/>
  <c r="D102" i="1"/>
  <c r="G102" i="1" s="1"/>
  <c r="H102" i="1" s="1"/>
  <c r="D101" i="1"/>
  <c r="G101" i="1" s="1"/>
  <c r="H101" i="1" s="1"/>
  <c r="D100" i="1"/>
  <c r="G100" i="1" s="1"/>
  <c r="H100" i="1" s="1"/>
  <c r="H99" i="1"/>
  <c r="G99" i="1"/>
  <c r="D99" i="1"/>
  <c r="D98" i="1"/>
  <c r="G98" i="1" s="1"/>
  <c r="H98" i="1" s="1"/>
  <c r="D97" i="1"/>
  <c r="G97" i="1" s="1"/>
  <c r="H97" i="1" s="1"/>
  <c r="D96" i="1"/>
  <c r="G96" i="1" s="1"/>
  <c r="H96" i="1" s="1"/>
  <c r="J95" i="1" s="1"/>
  <c r="D95" i="1"/>
  <c r="G95" i="1" s="1"/>
  <c r="H95" i="1" s="1"/>
  <c r="D94" i="1"/>
  <c r="G94" i="1" s="1"/>
  <c r="H94" i="1" s="1"/>
  <c r="G93" i="1"/>
  <c r="H93" i="1" s="1"/>
  <c r="D93" i="1"/>
  <c r="G92" i="1"/>
  <c r="H92" i="1" s="1"/>
  <c r="D92" i="1"/>
  <c r="D91" i="1"/>
  <c r="G91" i="1" s="1"/>
  <c r="H91" i="1" s="1"/>
  <c r="D90" i="1"/>
  <c r="G90" i="1" s="1"/>
  <c r="H90" i="1" s="1"/>
  <c r="D89" i="1"/>
  <c r="G89" i="1" s="1"/>
  <c r="H89" i="1" s="1"/>
  <c r="J89" i="1" s="1"/>
  <c r="H88" i="1"/>
  <c r="D88" i="1"/>
  <c r="G88" i="1" s="1"/>
  <c r="G87" i="1"/>
  <c r="H87" i="1" s="1"/>
  <c r="D87" i="1"/>
  <c r="D86" i="1"/>
  <c r="G86" i="1" s="1"/>
  <c r="H86" i="1" s="1"/>
  <c r="D85" i="1"/>
  <c r="G85" i="1" s="1"/>
  <c r="H85" i="1" s="1"/>
  <c r="H84" i="1"/>
  <c r="D84" i="1"/>
  <c r="G84" i="1" s="1"/>
  <c r="D83" i="1"/>
  <c r="G83" i="1" s="1"/>
  <c r="H83" i="1" s="1"/>
  <c r="D82" i="1"/>
  <c r="G82" i="1" s="1"/>
  <c r="H82" i="1" s="1"/>
  <c r="G81" i="1"/>
  <c r="H81" i="1" s="1"/>
  <c r="D81" i="1"/>
  <c r="D80" i="1"/>
  <c r="G80" i="1" s="1"/>
  <c r="D79" i="1"/>
  <c r="G79" i="1" s="1"/>
  <c r="H79" i="1" s="1"/>
  <c r="D78" i="1"/>
  <c r="G78" i="1" s="1"/>
  <c r="H78" i="1" s="1"/>
  <c r="D77" i="1"/>
  <c r="G77" i="1" s="1"/>
  <c r="H77" i="1" s="1"/>
  <c r="D76" i="1"/>
  <c r="G76" i="1" s="1"/>
  <c r="H76" i="1" s="1"/>
  <c r="H75" i="1"/>
  <c r="G75" i="1"/>
  <c r="D75" i="1"/>
  <c r="D74" i="1"/>
  <c r="G74" i="1" s="1"/>
  <c r="H74" i="1" s="1"/>
  <c r="D73" i="1"/>
  <c r="G73" i="1" s="1"/>
  <c r="H73" i="1" s="1"/>
  <c r="D72" i="1"/>
  <c r="G72" i="1" s="1"/>
  <c r="H72" i="1" s="1"/>
  <c r="J71" i="1" s="1"/>
  <c r="D71" i="1"/>
  <c r="G71" i="1" s="1"/>
  <c r="H71" i="1" s="1"/>
  <c r="D70" i="1"/>
  <c r="G70" i="1" s="1"/>
  <c r="H70" i="1" s="1"/>
  <c r="G69" i="1"/>
  <c r="H69" i="1" s="1"/>
  <c r="D69" i="1"/>
  <c r="G68" i="1"/>
  <c r="H68" i="1" s="1"/>
  <c r="D68" i="1"/>
  <c r="D67" i="1"/>
  <c r="G67" i="1" s="1"/>
  <c r="H67" i="1" s="1"/>
  <c r="D66" i="1"/>
  <c r="G66" i="1" s="1"/>
  <c r="H66" i="1" s="1"/>
  <c r="D65" i="1"/>
  <c r="G65" i="1" s="1"/>
  <c r="H65" i="1" s="1"/>
  <c r="J65" i="1" s="1"/>
  <c r="H64" i="1"/>
  <c r="D64" i="1"/>
  <c r="G64" i="1" s="1"/>
  <c r="G63" i="1"/>
  <c r="H63" i="1" s="1"/>
  <c r="D63" i="1"/>
  <c r="D62" i="1"/>
  <c r="G62" i="1" s="1"/>
  <c r="H62" i="1" s="1"/>
  <c r="D61" i="1"/>
  <c r="G61" i="1" s="1"/>
  <c r="H61" i="1" s="1"/>
  <c r="D60" i="1"/>
  <c r="G60" i="1" s="1"/>
  <c r="H60" i="1" s="1"/>
  <c r="D59" i="1"/>
  <c r="G59" i="1" s="1"/>
  <c r="D58" i="1"/>
  <c r="G58" i="1" s="1"/>
  <c r="H58" i="1" s="1"/>
  <c r="G57" i="1"/>
  <c r="H57" i="1" s="1"/>
  <c r="D57" i="1"/>
  <c r="D56" i="1"/>
  <c r="G56" i="1" s="1"/>
  <c r="H56" i="1" s="1"/>
  <c r="D55" i="1"/>
  <c r="G55" i="1" s="1"/>
  <c r="H55" i="1" s="1"/>
  <c r="D54" i="1"/>
  <c r="G54" i="1" s="1"/>
  <c r="H54" i="1" s="1"/>
  <c r="D53" i="1"/>
  <c r="G53" i="1" s="1"/>
  <c r="D52" i="1"/>
  <c r="G52" i="1" s="1"/>
  <c r="H52" i="1" s="1"/>
  <c r="G51" i="1"/>
  <c r="H51" i="1" s="1"/>
  <c r="D51" i="1"/>
  <c r="D50" i="1"/>
  <c r="G50" i="1" s="1"/>
  <c r="H50" i="1" s="1"/>
  <c r="D49" i="1"/>
  <c r="G49" i="1" s="1"/>
  <c r="H49" i="1" s="1"/>
  <c r="D48" i="1"/>
  <c r="G48" i="1" s="1"/>
  <c r="H48" i="1" s="1"/>
  <c r="D47" i="1"/>
  <c r="G47" i="1" s="1"/>
  <c r="D46" i="1"/>
  <c r="G46" i="1" s="1"/>
  <c r="H46" i="1" s="1"/>
  <c r="G45" i="1"/>
  <c r="H45" i="1" s="1"/>
  <c r="D45" i="1"/>
  <c r="D44" i="1"/>
  <c r="G44" i="1" s="1"/>
  <c r="H44" i="1" s="1"/>
  <c r="D43" i="1"/>
  <c r="G43" i="1" s="1"/>
  <c r="H43" i="1" s="1"/>
  <c r="D42" i="1"/>
  <c r="G42" i="1" s="1"/>
  <c r="H42" i="1" s="1"/>
  <c r="D41" i="1"/>
  <c r="G41" i="1" s="1"/>
  <c r="D40" i="1"/>
  <c r="G40" i="1" s="1"/>
  <c r="H40" i="1" s="1"/>
  <c r="G39" i="1"/>
  <c r="H39" i="1" s="1"/>
  <c r="D39" i="1"/>
  <c r="D38" i="1"/>
  <c r="G38" i="1" s="1"/>
  <c r="H38" i="1" s="1"/>
  <c r="D37" i="1"/>
  <c r="G37" i="1" s="1"/>
  <c r="H37" i="1" s="1"/>
  <c r="D36" i="1"/>
  <c r="G36" i="1" s="1"/>
  <c r="H36" i="1" s="1"/>
  <c r="D35" i="1"/>
  <c r="G35" i="1" s="1"/>
  <c r="D34" i="1"/>
  <c r="G34" i="1" s="1"/>
  <c r="H34" i="1" s="1"/>
  <c r="G33" i="1"/>
  <c r="H33" i="1" s="1"/>
  <c r="D33" i="1"/>
  <c r="D32" i="1"/>
  <c r="G32" i="1" s="1"/>
  <c r="H32" i="1" s="1"/>
  <c r="D31" i="1"/>
  <c r="G31" i="1" s="1"/>
  <c r="H31" i="1" s="1"/>
  <c r="D30" i="1"/>
  <c r="G30" i="1" s="1"/>
  <c r="H30" i="1" s="1"/>
  <c r="D29" i="1"/>
  <c r="G29" i="1" s="1"/>
  <c r="D28" i="1"/>
  <c r="G28" i="1" s="1"/>
  <c r="H28" i="1" s="1"/>
  <c r="G27" i="1"/>
  <c r="H27" i="1" s="1"/>
  <c r="D27" i="1"/>
  <c r="D26" i="1"/>
  <c r="G26" i="1" s="1"/>
  <c r="H26" i="1" s="1"/>
  <c r="D25" i="1"/>
  <c r="G25" i="1" s="1"/>
  <c r="H25" i="1" s="1"/>
  <c r="D24" i="1"/>
  <c r="G24" i="1" s="1"/>
  <c r="H24" i="1" s="1"/>
  <c r="D23" i="1"/>
  <c r="G23" i="1" s="1"/>
  <c r="D22" i="1"/>
  <c r="G22" i="1" s="1"/>
  <c r="H22" i="1" s="1"/>
  <c r="G21" i="1"/>
  <c r="H21" i="1" s="1"/>
  <c r="D21" i="1"/>
  <c r="D20" i="1"/>
  <c r="G20" i="1" s="1"/>
  <c r="H20" i="1" s="1"/>
  <c r="D19" i="1"/>
  <c r="G19" i="1" s="1"/>
  <c r="H19" i="1" s="1"/>
  <c r="D18" i="1"/>
  <c r="G18" i="1" s="1"/>
  <c r="H18" i="1" s="1"/>
  <c r="D17" i="1"/>
  <c r="G17" i="1" s="1"/>
  <c r="D16" i="1"/>
  <c r="G16" i="1" s="1"/>
  <c r="H16" i="1" s="1"/>
  <c r="G15" i="1"/>
  <c r="H15" i="1" s="1"/>
  <c r="D15" i="1"/>
  <c r="D14" i="1"/>
  <c r="G14" i="1" s="1"/>
  <c r="H14" i="1" s="1"/>
  <c r="D13" i="1"/>
  <c r="G13" i="1" s="1"/>
  <c r="H13" i="1" s="1"/>
  <c r="D12" i="1"/>
  <c r="G12" i="1" s="1"/>
  <c r="H12" i="1" s="1"/>
  <c r="D11" i="1"/>
  <c r="G11" i="1" s="1"/>
  <c r="D10" i="1"/>
  <c r="G10" i="1" s="1"/>
  <c r="H10" i="1" s="1"/>
  <c r="G9" i="1"/>
  <c r="H9" i="1" s="1"/>
  <c r="D9" i="1"/>
  <c r="D8" i="1"/>
  <c r="G8" i="1" s="1"/>
  <c r="H8" i="1" s="1"/>
  <c r="D7" i="1"/>
  <c r="G7" i="1" s="1"/>
  <c r="H7" i="1" s="1"/>
  <c r="D6" i="1"/>
  <c r="G6" i="1" s="1"/>
  <c r="H6" i="1" s="1"/>
  <c r="D5" i="1"/>
  <c r="G5" i="1" s="1"/>
  <c r="H11" i="1" l="1"/>
  <c r="J11" i="1" s="1"/>
  <c r="I11" i="1"/>
  <c r="H35" i="1"/>
  <c r="J35" i="1" s="1"/>
  <c r="I35" i="1"/>
  <c r="H59" i="1"/>
  <c r="J59" i="1" s="1"/>
  <c r="I59" i="1"/>
  <c r="H5" i="1"/>
  <c r="J5" i="1" s="1"/>
  <c r="I5" i="1"/>
  <c r="H29" i="1"/>
  <c r="J29" i="1" s="1"/>
  <c r="I29" i="1"/>
  <c r="H53" i="1"/>
  <c r="J53" i="1" s="1"/>
  <c r="I53" i="1"/>
  <c r="H154" i="1"/>
  <c r="J158" i="1" s="1"/>
  <c r="F10" i="5" s="1"/>
  <c r="I158" i="1"/>
  <c r="E10" i="5" s="1"/>
  <c r="H23" i="1"/>
  <c r="J23" i="1" s="1"/>
  <c r="I23" i="1"/>
  <c r="H47" i="1"/>
  <c r="J47" i="1" s="1"/>
  <c r="I47" i="1"/>
  <c r="H17" i="1"/>
  <c r="J17" i="1" s="1"/>
  <c r="I17" i="1"/>
  <c r="H41" i="1"/>
  <c r="J41" i="1" s="1"/>
  <c r="I41" i="1"/>
  <c r="H80" i="1"/>
  <c r="J77" i="1" s="1"/>
  <c r="I77" i="1"/>
  <c r="J83" i="1"/>
  <c r="H104" i="1"/>
  <c r="J101" i="1" s="1"/>
  <c r="I101" i="1"/>
  <c r="J107" i="1"/>
  <c r="H113" i="1"/>
  <c r="J113" i="1" s="1"/>
  <c r="I113" i="1"/>
  <c r="H125" i="1"/>
  <c r="J125" i="1" s="1"/>
  <c r="I125" i="1"/>
  <c r="H131" i="1"/>
  <c r="J131" i="1" s="1"/>
  <c r="I131" i="1"/>
  <c r="H137" i="1"/>
  <c r="J137" i="1" s="1"/>
  <c r="I137" i="1"/>
  <c r="H149" i="1"/>
  <c r="I156" i="1"/>
  <c r="I149" i="1"/>
  <c r="H119" i="1"/>
  <c r="J119" i="1" s="1"/>
  <c r="I119" i="1"/>
  <c r="H143" i="1"/>
  <c r="J143" i="1" s="1"/>
  <c r="I143" i="1"/>
  <c r="I17" i="3"/>
  <c r="I4" i="3"/>
  <c r="I83" i="1"/>
  <c r="I107" i="1"/>
  <c r="J150" i="2"/>
  <c r="F19" i="5" s="1"/>
  <c r="I76" i="2"/>
  <c r="H76" i="2"/>
  <c r="J76" i="2" s="1"/>
  <c r="I88" i="2"/>
  <c r="H88" i="2"/>
  <c r="J88" i="2" s="1"/>
  <c r="I100" i="2"/>
  <c r="H100" i="2"/>
  <c r="J100" i="2" s="1"/>
  <c r="I136" i="2"/>
  <c r="H136" i="2"/>
  <c r="J136" i="2" s="1"/>
  <c r="H4" i="3"/>
  <c r="I65" i="1"/>
  <c r="I89" i="1"/>
  <c r="H4" i="2"/>
  <c r="J4" i="2" s="1"/>
  <c r="H16" i="2"/>
  <c r="J16" i="2" s="1"/>
  <c r="H28" i="2"/>
  <c r="J28" i="2" s="1"/>
  <c r="H40" i="2"/>
  <c r="J40" i="2" s="1"/>
  <c r="H52" i="2"/>
  <c r="J52" i="2" s="1"/>
  <c r="H64" i="2"/>
  <c r="J64" i="2" s="1"/>
  <c r="I71" i="1"/>
  <c r="I95" i="1"/>
  <c r="I157" i="1"/>
  <c r="E8" i="5" s="1"/>
  <c r="H152" i="1"/>
  <c r="I10" i="2"/>
  <c r="I22" i="2"/>
  <c r="I34" i="2"/>
  <c r="I46" i="2"/>
  <c r="I58" i="2"/>
  <c r="I70" i="2"/>
  <c r="I82" i="2"/>
  <c r="H82" i="2"/>
  <c r="J82" i="2" s="1"/>
  <c r="I94" i="2"/>
  <c r="H94" i="2"/>
  <c r="J94" i="2" s="1"/>
  <c r="I106" i="2"/>
  <c r="H106" i="2"/>
  <c r="J106" i="2" s="1"/>
  <c r="J142" i="2"/>
  <c r="I59" i="4"/>
  <c r="I4" i="4"/>
  <c r="H4" i="4"/>
  <c r="I150" i="2"/>
  <c r="E19" i="5" s="1"/>
  <c r="I46" i="4"/>
  <c r="H46" i="4"/>
  <c r="J46" i="4" s="1"/>
  <c r="I124" i="2"/>
  <c r="H124" i="2"/>
  <c r="J124" i="2" s="1"/>
  <c r="I151" i="2"/>
  <c r="E21" i="5" s="1"/>
  <c r="H147" i="2"/>
  <c r="J151" i="2" s="1"/>
  <c r="F21" i="5" s="1"/>
  <c r="H6" i="4"/>
  <c r="J60" i="4" s="1"/>
  <c r="F41" i="5" s="1"/>
  <c r="I22" i="4"/>
  <c r="H22" i="4"/>
  <c r="J22" i="4" s="1"/>
  <c r="H52" i="4"/>
  <c r="I19" i="3"/>
  <c r="E32" i="5" s="1"/>
  <c r="H8" i="3"/>
  <c r="J19" i="3" s="1"/>
  <c r="F32" i="5" s="1"/>
  <c r="J10" i="3"/>
  <c r="J34" i="4"/>
  <c r="I16" i="4"/>
  <c r="I40" i="4"/>
  <c r="I61" i="4"/>
  <c r="E43" i="5" s="1"/>
  <c r="H57" i="4"/>
  <c r="J61" i="4" s="1"/>
  <c r="F43" i="5" s="1"/>
  <c r="I112" i="2"/>
  <c r="I118" i="2"/>
  <c r="I130" i="2"/>
  <c r="I149" i="2"/>
  <c r="I142" i="2"/>
  <c r="I10" i="3"/>
  <c r="I10" i="4"/>
  <c r="J16" i="4"/>
  <c r="I34" i="4"/>
  <c r="J40" i="4"/>
  <c r="J59" i="4" l="1"/>
  <c r="J4" i="4"/>
  <c r="J149" i="2"/>
  <c r="E6" i="5"/>
  <c r="I159" i="1"/>
  <c r="E13" i="5" s="1"/>
  <c r="E17" i="5"/>
  <c r="I152" i="2"/>
  <c r="E24" i="5" s="1"/>
  <c r="J52" i="4"/>
  <c r="J157" i="1"/>
  <c r="F8" i="5" s="1"/>
  <c r="J17" i="3"/>
  <c r="J4" i="3"/>
  <c r="J156" i="1"/>
  <c r="J149" i="1"/>
  <c r="E39" i="5"/>
  <c r="I62" i="4"/>
  <c r="E46" i="5" s="1"/>
  <c r="E28" i="5"/>
  <c r="I20" i="3"/>
  <c r="E35" i="5" s="1"/>
  <c r="E49" i="5" l="1"/>
  <c r="F39" i="5"/>
  <c r="J62" i="4"/>
  <c r="F46" i="5" s="1"/>
  <c r="F6" i="5"/>
  <c r="J159" i="1"/>
  <c r="F13" i="5" s="1"/>
  <c r="F17" i="5"/>
  <c r="J152" i="2"/>
  <c r="F24" i="5" s="1"/>
  <c r="F28" i="5"/>
  <c r="J20" i="3"/>
  <c r="F35" i="5" s="1"/>
  <c r="F49" i="5" l="1"/>
</calcChain>
</file>

<file path=xl/sharedStrings.xml><?xml version="1.0" encoding="utf-8"?>
<sst xmlns="http://schemas.openxmlformats.org/spreadsheetml/2006/main" count="756" uniqueCount="131">
  <si>
    <t>Origem de chamdas  - PABX - Tronco E1</t>
  </si>
  <si>
    <t>TIPO DE SERVIÇO</t>
  </si>
  <si>
    <t>Destino da Chamada</t>
  </si>
  <si>
    <t>Quantitativo de minutos</t>
  </si>
  <si>
    <t>Valor unitário</t>
  </si>
  <si>
    <t>Subtotal Mensal</t>
  </si>
  <si>
    <t>Subtotal Anual</t>
  </si>
  <si>
    <t>Mensal dos Serviços</t>
  </si>
  <si>
    <t>Anual dos Serviços</t>
  </si>
  <si>
    <t>Mensal</t>
  </si>
  <si>
    <t>Anual</t>
  </si>
  <si>
    <t>Fpolis -  Lages</t>
  </si>
  <si>
    <t>Local</t>
  </si>
  <si>
    <t>Fixo-Fixo</t>
  </si>
  <si>
    <t>Fixo-Móvel (VC1)</t>
  </si>
  <si>
    <t>DDD</t>
  </si>
  <si>
    <t>Fixo-Fixo Intra/Inter</t>
  </si>
  <si>
    <t>Fixo-Móvel (VC2/VC3)</t>
  </si>
  <si>
    <t>DDI</t>
  </si>
  <si>
    <t>Fixo-Móvel</t>
  </si>
  <si>
    <t xml:space="preserve">Fpolis-Gexflo </t>
  </si>
  <si>
    <t>Superintendência Sul- Florianópolis</t>
  </si>
  <si>
    <t>Blumenau - GEX</t>
  </si>
  <si>
    <t>Blumenau - Itajaí</t>
  </si>
  <si>
    <t>Chapecó- GEX</t>
  </si>
  <si>
    <t>Criciuma- GEX</t>
  </si>
  <si>
    <t>Joinville- GEX</t>
  </si>
  <si>
    <t>Curitiba-GEX</t>
  </si>
  <si>
    <t>Curitiba- C.Lopes</t>
  </si>
  <si>
    <t>Londrina - GEX</t>
  </si>
  <si>
    <t>Maringa - GEX</t>
  </si>
  <si>
    <t>Cascavel- GEX</t>
  </si>
  <si>
    <t>Cascavel- APS</t>
  </si>
  <si>
    <t>Ponta Grossa- GEX</t>
  </si>
  <si>
    <t>Porto Alegre-GEX</t>
  </si>
  <si>
    <t>Porto Alegre- APS BI- Partenom</t>
  </si>
  <si>
    <t>Canoas - GEX</t>
  </si>
  <si>
    <t>Pelotas - GEX</t>
  </si>
  <si>
    <t>Caxias do Sul- GEX</t>
  </si>
  <si>
    <t>Santa Maria- GEX</t>
  </si>
  <si>
    <t>Uruguaiana- GEX</t>
  </si>
  <si>
    <t>Passo Fundo- GEX</t>
  </si>
  <si>
    <t>Ijuí- GEX</t>
  </si>
  <si>
    <t>Novo Hamburgo- GEX</t>
  </si>
  <si>
    <t>ESTIMATIVA DE CUSTO DA CONTRATAÇÃO
Serviço de Telefonia Fixo Comutado – STFC</t>
  </si>
  <si>
    <t>Grupo 1</t>
  </si>
  <si>
    <t>TOTAL ITEM 1 -  STFC -Local – SRSUL</t>
  </si>
  <si>
    <t>TOTAL ITEM 2-  STFC -LDN – SRSUL</t>
  </si>
  <si>
    <t>TOTAL ITEM 3 -  STFC -LDI – SRSUL</t>
  </si>
  <si>
    <t>TOTAL  GLOBAL DO GRUPO 1</t>
  </si>
  <si>
    <t>Belo Horizonte - GEX</t>
  </si>
  <si>
    <t xml:space="preserve">APS Padre Eustaquio- (GEX Belo Horizonte) </t>
  </si>
  <si>
    <t>Barbacena-GEX</t>
  </si>
  <si>
    <t xml:space="preserve">APS Viçosa- (GEX Barbacena) </t>
  </si>
  <si>
    <t>Cotagem - GEX</t>
  </si>
  <si>
    <t xml:space="preserve">APS Sete Lagoas- (GEX Cotagem) </t>
  </si>
  <si>
    <t xml:space="preserve">APS Betim- (GEX Cotagem) </t>
  </si>
  <si>
    <t>Diamantina-GEX</t>
  </si>
  <si>
    <t>Divinópolis- GEX</t>
  </si>
  <si>
    <t xml:space="preserve">APS Passos- (GEX 'Divinópolis) </t>
  </si>
  <si>
    <t>Governador Valadares- GEX</t>
  </si>
  <si>
    <t xml:space="preserve">APS Aimorés- (GEX Governador Valadares) </t>
  </si>
  <si>
    <t xml:space="preserve">APS Ipatinga- (GEX Governador Valadares) </t>
  </si>
  <si>
    <t>Juiz de Fora- GEX</t>
  </si>
  <si>
    <t xml:space="preserve">APS Juiz de Fora - Largo do Riachuelo- (GEX Juiz de Fora) </t>
  </si>
  <si>
    <t>Montes Claros - GEX</t>
  </si>
  <si>
    <t>Ouro Preto-GEX</t>
  </si>
  <si>
    <t>Poços de Caldas - GEX</t>
  </si>
  <si>
    <t>Teófilo Onti - GEX</t>
  </si>
  <si>
    <t>Varginha - GEX</t>
  </si>
  <si>
    <t xml:space="preserve">APS Lavras- (GEX Varginha) </t>
  </si>
  <si>
    <t xml:space="preserve">APS Araxá- (GEX Varginha) </t>
  </si>
  <si>
    <t xml:space="preserve">Vitória-ES -GEX </t>
  </si>
  <si>
    <t xml:space="preserve">APS Cachoeiro de Itapemirim- (GEX Vitória - ES) </t>
  </si>
  <si>
    <t>GRUPO 2</t>
  </si>
  <si>
    <t>TOTAL ITEM 4 -  STFC -Local – SR SE 2 – A</t>
  </si>
  <si>
    <t>TOTAL ITEM 2-  STFC -LDN</t>
  </si>
  <si>
    <t>TOTAL ITEM 5-  STFC -LDN – – SR SE 2 – A</t>
  </si>
  <si>
    <t>TOTAL ITEM 3 -  STFC -LDI</t>
  </si>
  <si>
    <t>TOTAL ITEM 6 -  STFC -LDI – – SR SE 2 – A</t>
  </si>
  <si>
    <t>TOTAL  GLOBAL DO GRUPO 2</t>
  </si>
  <si>
    <t>Uberlândia - GEX</t>
  </si>
  <si>
    <t>Uberaba- GEX</t>
  </si>
  <si>
    <t>GRUPO 3</t>
  </si>
  <si>
    <t>TOTAL ITEM 7 -  STFC -Local – SR SE 2 – B</t>
  </si>
  <si>
    <t>TOTAL ITEM 8 -  STFC -LDN – – SR SE 2 – B</t>
  </si>
  <si>
    <t>TOTAL ITEM 9 -  STFC -LDI – – SR SE 2 – B</t>
  </si>
  <si>
    <t>TOTAL  GLOBAL DO GRUPO 3</t>
  </si>
  <si>
    <t>Campos dos Goytacazes - GEX</t>
  </si>
  <si>
    <t>Duque de Caxias -GEX</t>
  </si>
  <si>
    <t xml:space="preserve"> Niterói - GEX</t>
  </si>
  <si>
    <t xml:space="preserve">APS Bairro de Fátima- (GEX Niterói) </t>
  </si>
  <si>
    <t xml:space="preserve">APS São Gonçalo- (GEX Niterói) </t>
  </si>
  <si>
    <t>Petrópolis-GEX</t>
  </si>
  <si>
    <t>Rio de Janeiro Centro- GEX</t>
  </si>
  <si>
    <t xml:space="preserve"> Rio de Janeiro Norte- GEX</t>
  </si>
  <si>
    <t>Volta Redonda- GEX</t>
  </si>
  <si>
    <t>GRUPO 4</t>
  </si>
  <si>
    <t>TOTAL ITEM 10 -  STFC -Local – SR SE 3</t>
  </si>
  <si>
    <t>TOTAL ITEM 11 -  STFC -LDN – – SR SE 3</t>
  </si>
  <si>
    <t>TOTAL ITEM 12  -  STFC -LDI – – SR SE 3</t>
  </si>
  <si>
    <t>TOTAL  GLOBAL DO GRUPO 4</t>
  </si>
  <si>
    <t>GRUPO 1</t>
  </si>
  <si>
    <t>ITEM</t>
  </si>
  <si>
    <t>DESCRIÇÃO DO ITEM</t>
  </si>
  <si>
    <t>DESCRIÇÃO DO SUB-ITEM</t>
  </si>
  <si>
    <t xml:space="preserve">Mensal </t>
  </si>
  <si>
    <t xml:space="preserve">Serviço Telefônico Fixo Comutado Local (STFC-Local), para as chamadas originadas de entroncamentos digitais E1 (TDM). Os feixes TDM E1 serão fornecidos e instalados nas unidades operacionais do INSS, vinculados à Superintendências Regional Sul. </t>
  </si>
  <si>
    <t>Ligações Locais de telefones fixos para telefones fixos (STFC-Local-Fixo-Fixo)</t>
  </si>
  <si>
    <t>Ligações Locais de telefones fixos para telefones móveis (STFC-Local-Fixo-Móvel- VC1)</t>
  </si>
  <si>
    <t>Serviço de Telefonia Fixa Comutada de Longa Distância Nacional (STFC-LDN) para chamadas originadas de entroncamentos digitais E1 (TDM) instalados nas unidades operacionais do INSS, vinculados à Superintendências Regional Sul.</t>
  </si>
  <si>
    <t>Serviço de Telefonia Fixa Comutada de Longa Distância Internacional (STFC-LDI) para chamadas originadas de entroncamentos digitais E1 (TDM) instalados nas unidades operacionais do INSS, vinculados à Superintendências Regional Sul.</t>
  </si>
  <si>
    <t>Ligações Longa Distância Internacional de telefones fixos para telefones fixos (STFC-LDI-Fixo-Fixo- Qualquer País/Região)</t>
  </si>
  <si>
    <t>Ligações Longa Distância Internacional de telefones fixos para telefones móveis (STFC-LDI-Fixo-Móvel- Qualquer País/Região)</t>
  </si>
  <si>
    <t>TOTAL/GLOBAL   (Grupo 1)/ Contrato 1</t>
  </si>
  <si>
    <r>
      <rPr>
        <sz val="12"/>
        <color rgb="FF000000"/>
        <rFont val="Arial"/>
        <family val="2"/>
        <charset val="1"/>
      </rPr>
      <t xml:space="preserve">Serviço Telefônico Fixo Comutado Local (STFC-Local), para as chamadas originadas de entroncamentos digitais E1 (TDM). Os feixes TDM E1 serão fornecidos e instalados nas unidades operacionais do INSS, vinculados à Superintendências Regional Sudeste </t>
    </r>
    <r>
      <rPr>
        <b/>
        <sz val="12"/>
        <color rgb="FF000000"/>
        <rFont val="Arial"/>
        <family val="2"/>
        <charset val="1"/>
      </rPr>
      <t>II-A</t>
    </r>
  </si>
  <si>
    <r>
      <rPr>
        <sz val="12"/>
        <color rgb="FF000000"/>
        <rFont val="Arial"/>
        <family val="2"/>
        <charset val="1"/>
      </rPr>
      <t>Serviço de Telefonia Fixa Comutada de Longa Distância Nacional (STFC-LDN) para chamadas originadas de entroncamentos digitais E1 (TDM) instalados nas unidades operacionais do INSS, vinculados à Superintendências Regional Sudeste</t>
    </r>
    <r>
      <rPr>
        <b/>
        <sz val="12"/>
        <color rgb="FF000000"/>
        <rFont val="Arial"/>
        <family val="2"/>
        <charset val="1"/>
      </rPr>
      <t xml:space="preserve"> II-A</t>
    </r>
  </si>
  <si>
    <r>
      <rPr>
        <sz val="12"/>
        <color rgb="FF000000"/>
        <rFont val="Arial"/>
        <family val="2"/>
        <charset val="1"/>
      </rPr>
      <t>Serviço de Telefonia Fixa Comutada de Longa Distância Internacional (STFC-LDI) para chamadas originadas de entroncamentos digitais E1 (TDM) instalados nas unidades operacionais do INSS, vinculados à Superintendências Regional Sudeste</t>
    </r>
    <r>
      <rPr>
        <b/>
        <sz val="12"/>
        <color rgb="FF000000"/>
        <rFont val="Arial"/>
        <family val="2"/>
        <charset val="1"/>
      </rPr>
      <t xml:space="preserve"> II-A</t>
    </r>
  </si>
  <si>
    <t>TOTAL/GLOBAL   (Grupo 2)/Contrato 2</t>
  </si>
  <si>
    <r>
      <rPr>
        <sz val="12"/>
        <color rgb="FF000000"/>
        <rFont val="Arial"/>
        <family val="2"/>
        <charset val="1"/>
      </rPr>
      <t xml:space="preserve">Serviço Telefônico Fixo Comutado Local (STFC-Local), para as chamadas originadas de entroncamentos digitais E1 (TDM). Os feixes TDM E1 serão fornecidos e instalados nas unidades operacionais do INSS, vinculados à Superintendências Regional Sudeste </t>
    </r>
    <r>
      <rPr>
        <b/>
        <sz val="12"/>
        <color rgb="FF000000"/>
        <rFont val="Arial"/>
        <family val="2"/>
        <charset val="1"/>
      </rPr>
      <t>II-B</t>
    </r>
  </si>
  <si>
    <r>
      <rPr>
        <sz val="12"/>
        <color rgb="FF000000"/>
        <rFont val="Arial"/>
        <family val="2"/>
        <charset val="1"/>
      </rPr>
      <t>Serviço de Telefonia Fixa Comutada de Longa Distância Nacional (STFC-LDN) para chamadas originadas de entroncamentos digitais E1 (TDM) instalados nas unidades operacionais do INSS, vinculados à Superintendências Regional Sudeste</t>
    </r>
    <r>
      <rPr>
        <b/>
        <sz val="12"/>
        <color rgb="FF000000"/>
        <rFont val="Arial"/>
        <family val="2"/>
        <charset val="1"/>
      </rPr>
      <t xml:space="preserve"> II-B</t>
    </r>
  </si>
  <si>
    <r>
      <rPr>
        <sz val="12"/>
        <color rgb="FF000000"/>
        <rFont val="Arial"/>
        <family val="2"/>
        <charset val="1"/>
      </rPr>
      <t xml:space="preserve">Serviço de Telefonia Fixa Comutada de Longa Distância Internacional (STFC-LDI) para chamadas originadas de entroncamentos digitais E1 (TDM) instalados nas unidades operacionais do INSS, vinculados à Superintendências Regional Sudeste </t>
    </r>
    <r>
      <rPr>
        <b/>
        <sz val="12"/>
        <color rgb="FF000000"/>
        <rFont val="Arial"/>
        <family val="2"/>
        <charset val="1"/>
      </rPr>
      <t>II-B</t>
    </r>
  </si>
  <si>
    <t>TOTAL/GLOBAL   (Grupo 3)/ Contrato 3</t>
  </si>
  <si>
    <r>
      <rPr>
        <sz val="12"/>
        <color rgb="FF000000"/>
        <rFont val="Arial"/>
        <family val="2"/>
        <charset val="1"/>
      </rPr>
      <t xml:space="preserve">Serviço Telefônico Fixo Comutado Local (STFC-Local), para as chamadas originadas de entroncamentos digitais E1 (TDM). Os feixes TDM E1 serão fornecidos e instalados nas unidades operacionais do INSS, vinculados à Superintendências Regional Sudeste </t>
    </r>
    <r>
      <rPr>
        <b/>
        <sz val="12"/>
        <color rgb="FF000000"/>
        <rFont val="Arial"/>
        <family val="2"/>
        <charset val="1"/>
      </rPr>
      <t>III-RJ</t>
    </r>
  </si>
  <si>
    <r>
      <rPr>
        <sz val="12"/>
        <color rgb="FF000000"/>
        <rFont val="Arial"/>
        <family val="2"/>
        <charset val="1"/>
      </rPr>
      <t>Serviço de Telefonia Fixa Comutada de Longa Distância Nacional (STFC-LDN) para chamadas originadas de entroncamentos digitais E1 (TDM) instalados nas unidades operacionais do INSS, vinculados à Superintendências Regional Sudeste</t>
    </r>
    <r>
      <rPr>
        <b/>
        <sz val="12"/>
        <color rgb="FF000000"/>
        <rFont val="Arial"/>
        <family val="2"/>
        <charset val="1"/>
      </rPr>
      <t xml:space="preserve"> III-RJ</t>
    </r>
  </si>
  <si>
    <r>
      <rPr>
        <sz val="12"/>
        <color rgb="FF000000"/>
        <rFont val="Arial"/>
        <family val="2"/>
        <charset val="1"/>
      </rPr>
      <t xml:space="preserve">Serviço de Telefonia Fixa Comutada de Longa Distância Internacional (STFC-LDI) para chamadas originadas de entroncamentos digitais E1 (TDM) instalados nas unidades operacionais do INSS, vinculados à Superintendências Regional Sudeste </t>
    </r>
    <r>
      <rPr>
        <b/>
        <sz val="12"/>
        <color rgb="FF000000"/>
        <rFont val="Arial"/>
        <family val="2"/>
        <charset val="1"/>
      </rPr>
      <t>III-RJ</t>
    </r>
  </si>
  <si>
    <t>TOTAL/GLOBAL  (Lote 4)/ Contrato 4</t>
  </si>
  <si>
    <t xml:space="preserve">TOTAL/GLOBAL </t>
  </si>
  <si>
    <t>''</t>
  </si>
  <si>
    <t>Ligações Longa Distância Nacional de telefones fixos para telefones fixos (STFC-LDN-Fixo-Fixo- Degrais de 1 a 4)</t>
  </si>
  <si>
    <t>Ligações Longa Distância Nacional de telefones fixos para telefones Móveis (STFC-LDN-Fixo-Móvel VC2 e VC3)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</si>
</sst>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\-??_-;_-@_-"/>
    <numFmt numFmtId="165" formatCode="&quot;R$ &quot;#,##0.00"/>
    <numFmt numFmtId="166" formatCode="&quot;R$ &quot;#,##0.000"/>
    <numFmt numFmtId="167" formatCode="_-&quot;R$ &quot;* #,##0.00_-;&quot;-R$ &quot;* #,##0.00_-;_-&quot;R$ &quot;* \-??_-;_-@_-"/>
  </numFmts>
  <fonts count="12" x14ac:knownFonts="1">
    <font>
      <sz val="11"/>
      <color rgb="FF000000"/>
      <name val="Calibri"/>
      <family val="2"/>
      <charset val="1"/>
    </font>
    <font>
      <b/>
      <sz val="16"/>
      <color rgb="FFFFFFFF"/>
      <name val="Calibri"/>
      <family val="2"/>
      <charset val="1"/>
    </font>
    <font>
      <b/>
      <sz val="12"/>
      <color rgb="FFFFFFFF"/>
      <name val="Arial"/>
      <family val="2"/>
      <charset val="1"/>
    </font>
    <font>
      <b/>
      <sz val="11"/>
      <color rgb="FFFFFFFF"/>
      <name val="Arial"/>
      <family val="2"/>
      <charset val="1"/>
    </font>
    <font>
      <sz val="11"/>
      <name val="Arial"/>
      <family val="2"/>
      <charset val="1"/>
    </font>
    <font>
      <b/>
      <sz val="12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000000"/>
      <name val="Tahoma"/>
      <family val="2"/>
      <charset val="1"/>
    </font>
    <font>
      <b/>
      <sz val="11"/>
      <color rgb="FF000000"/>
      <name val="Tahoma"/>
      <family val="2"/>
      <charset val="1"/>
    </font>
    <font>
      <b/>
      <sz val="12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sz val="11"/>
      <color rgb="FF000000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B050"/>
        <bgColor rgb="FF008080"/>
      </patternFill>
    </fill>
    <fill>
      <patternFill patternType="solid">
        <fgColor rgb="FF0070C0"/>
        <bgColor rgb="FF008080"/>
      </patternFill>
    </fill>
    <fill>
      <patternFill patternType="solid">
        <fgColor rgb="FF8497B0"/>
        <bgColor rgb="FF8FAADC"/>
      </patternFill>
    </fill>
    <fill>
      <patternFill patternType="solid">
        <fgColor rgb="FF8FAADC"/>
        <bgColor rgb="FF9DC3E6"/>
      </patternFill>
    </fill>
    <fill>
      <patternFill patternType="solid">
        <fgColor rgb="FFCCCCCC"/>
        <bgColor rgb="FFD0CECE"/>
      </patternFill>
    </fill>
    <fill>
      <patternFill patternType="solid">
        <fgColor rgb="FFD0CECE"/>
        <bgColor rgb="FFCCCCCC"/>
      </patternFill>
    </fill>
    <fill>
      <patternFill patternType="solid">
        <fgColor rgb="FFA9D18E"/>
        <bgColor rgb="FFCCCCCC"/>
      </patternFill>
    </fill>
    <fill>
      <patternFill patternType="solid">
        <fgColor rgb="FFAFABAB"/>
        <bgColor rgb="FF8FAADC"/>
      </patternFill>
    </fill>
    <fill>
      <patternFill patternType="solid">
        <fgColor rgb="FF9DC3E6"/>
        <bgColor rgb="FF8FAADC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4">
    <xf numFmtId="0" fontId="0" fillId="0" borderId="0"/>
    <xf numFmtId="164" fontId="11" fillId="0" borderId="0" applyBorder="0" applyProtection="0"/>
    <xf numFmtId="167" fontId="11" fillId="0" borderId="0" applyBorder="0" applyProtection="0"/>
    <xf numFmtId="0" fontId="11" fillId="0" borderId="0"/>
  </cellStyleXfs>
  <cellXfs count="53">
    <xf numFmtId="0" fontId="0" fillId="0" borderId="0" xfId="0"/>
    <xf numFmtId="0" fontId="2" fillId="3" borderId="2" xfId="3" applyFont="1" applyFill="1" applyBorder="1" applyAlignment="1">
      <alignment horizontal="center" vertical="center" wrapText="1"/>
    </xf>
    <xf numFmtId="0" fontId="3" fillId="3" borderId="3" xfId="3" applyFont="1" applyFill="1" applyBorder="1" applyAlignment="1">
      <alignment horizontal="center" vertical="center" wrapText="1"/>
    </xf>
    <xf numFmtId="0" fontId="3" fillId="3" borderId="4" xfId="3" applyFont="1" applyFill="1" applyBorder="1" applyAlignment="1">
      <alignment horizontal="center" vertical="center" wrapText="1"/>
    </xf>
    <xf numFmtId="0" fontId="2" fillId="4" borderId="2" xfId="3" applyFont="1" applyFill="1" applyBorder="1" applyAlignment="1">
      <alignment horizontal="center" vertical="center" wrapText="1"/>
    </xf>
    <xf numFmtId="0" fontId="3" fillId="4" borderId="3" xfId="3" applyFont="1" applyFill="1" applyBorder="1" applyAlignment="1">
      <alignment horizontal="center" vertical="center" wrapText="1"/>
    </xf>
    <xf numFmtId="1" fontId="3" fillId="4" borderId="3" xfId="3" applyNumberFormat="1" applyFont="1" applyFill="1" applyBorder="1" applyAlignment="1">
      <alignment horizontal="center" vertical="center" wrapText="1"/>
    </xf>
    <xf numFmtId="1" fontId="3" fillId="4" borderId="4" xfId="3" applyNumberFormat="1" applyFont="1" applyFill="1" applyBorder="1" applyAlignment="1">
      <alignment horizontal="center" vertical="center" wrapText="1"/>
    </xf>
    <xf numFmtId="0" fontId="4" fillId="0" borderId="3" xfId="3" applyFont="1" applyBorder="1" applyAlignment="1">
      <alignment horizontal="center" vertical="center" wrapText="1"/>
    </xf>
    <xf numFmtId="164" fontId="11" fillId="0" borderId="3" xfId="1" applyBorder="1" applyProtection="1"/>
    <xf numFmtId="164" fontId="11" fillId="0" borderId="3" xfId="1" applyBorder="1" applyAlignment="1" applyProtection="1">
      <alignment horizontal="center" vertical="center" wrapText="1"/>
    </xf>
    <xf numFmtId="165" fontId="0" fillId="0" borderId="3" xfId="0" applyNumberFormat="1" applyBorder="1"/>
    <xf numFmtId="166" fontId="0" fillId="0" borderId="3" xfId="0" applyNumberFormat="1" applyBorder="1"/>
    <xf numFmtId="0" fontId="4" fillId="0" borderId="6" xfId="3" applyFont="1" applyBorder="1" applyAlignment="1">
      <alignment horizontal="center" vertical="center" wrapText="1"/>
    </xf>
    <xf numFmtId="164" fontId="11" fillId="0" borderId="6" xfId="1" applyBorder="1" applyProtection="1"/>
    <xf numFmtId="164" fontId="11" fillId="0" borderId="6" xfId="1" applyBorder="1" applyAlignment="1" applyProtection="1">
      <alignment horizontal="center" vertical="center" wrapText="1"/>
    </xf>
    <xf numFmtId="166" fontId="0" fillId="0" borderId="6" xfId="0" applyNumberFormat="1" applyBorder="1"/>
    <xf numFmtId="0" fontId="6" fillId="5" borderId="8" xfId="0" applyFont="1" applyFill="1" applyBorder="1" applyAlignment="1">
      <alignment horizontal="center"/>
    </xf>
    <xf numFmtId="166" fontId="6" fillId="7" borderId="8" xfId="0" applyNumberFormat="1" applyFont="1" applyFill="1" applyBorder="1"/>
    <xf numFmtId="166" fontId="5" fillId="8" borderId="8" xfId="0" applyNumberFormat="1" applyFont="1" applyFill="1" applyBorder="1"/>
    <xf numFmtId="166" fontId="0" fillId="0" borderId="0" xfId="0" applyNumberFormat="1"/>
    <xf numFmtId="0" fontId="8" fillId="9" borderId="9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6" fillId="0" borderId="10" xfId="0" applyFont="1" applyBorder="1"/>
    <xf numFmtId="0" fontId="10" fillId="0" borderId="8" xfId="0" applyFont="1" applyBorder="1" applyAlignment="1">
      <alignment vertical="center" wrapText="1"/>
    </xf>
    <xf numFmtId="0" fontId="8" fillId="9" borderId="14" xfId="0" applyFont="1" applyFill="1" applyBorder="1" applyAlignment="1">
      <alignment horizontal="center" vertical="center" wrapText="1"/>
    </xf>
    <xf numFmtId="167" fontId="6" fillId="10" borderId="8" xfId="2" applyFont="1" applyFill="1" applyBorder="1" applyProtection="1"/>
    <xf numFmtId="167" fontId="6" fillId="10" borderId="15" xfId="2" applyFont="1" applyFill="1" applyBorder="1" applyProtection="1"/>
    <xf numFmtId="0" fontId="0" fillId="0" borderId="0" xfId="0" quotePrefix="1"/>
    <xf numFmtId="166" fontId="5" fillId="8" borderId="8" xfId="0" applyNumberFormat="1" applyFont="1" applyFill="1" applyBorder="1" applyAlignment="1">
      <alignment horizontal="center"/>
    </xf>
    <xf numFmtId="0" fontId="4" fillId="0" borderId="5" xfId="3" applyFont="1" applyBorder="1" applyAlignment="1">
      <alignment horizontal="center" vertical="center"/>
    </xf>
    <xf numFmtId="0" fontId="4" fillId="0" borderId="3" xfId="3" applyFont="1" applyBorder="1" applyAlignment="1">
      <alignment horizontal="center" vertical="center"/>
    </xf>
    <xf numFmtId="166" fontId="0" fillId="0" borderId="6" xfId="0" applyNumberFormat="1" applyBorder="1" applyAlignment="1">
      <alignment horizontal="center"/>
    </xf>
    <xf numFmtId="166" fontId="0" fillId="0" borderId="7" xfId="0" applyNumberFormat="1" applyBorder="1" applyAlignment="1">
      <alignment horizontal="center"/>
    </xf>
    <xf numFmtId="0" fontId="4" fillId="0" borderId="6" xfId="3" applyFont="1" applyBorder="1" applyAlignment="1">
      <alignment horizontal="center" vertical="center"/>
    </xf>
    <xf numFmtId="0" fontId="5" fillId="5" borderId="8" xfId="0" applyFont="1" applyFill="1" applyBorder="1" applyAlignment="1">
      <alignment horizontal="center" wrapText="1"/>
    </xf>
    <xf numFmtId="0" fontId="0" fillId="6" borderId="0" xfId="0" applyFill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4" fillId="0" borderId="2" xfId="3" applyFont="1" applyBorder="1" applyAlignment="1">
      <alignment horizontal="center" vertical="center"/>
    </xf>
    <xf numFmtId="166" fontId="0" fillId="0" borderId="3" xfId="0" applyNumberFormat="1" applyBorder="1" applyAlignment="1">
      <alignment horizontal="center"/>
    </xf>
    <xf numFmtId="166" fontId="0" fillId="0" borderId="4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" fontId="3" fillId="3" borderId="3" xfId="3" applyNumberFormat="1" applyFont="1" applyFill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0" fontId="6" fillId="9" borderId="8" xfId="0" applyFont="1" applyFill="1" applyBorder="1" applyAlignment="1">
      <alignment horizontal="center"/>
    </xf>
    <xf numFmtId="0" fontId="8" fillId="9" borderId="8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67" fontId="11" fillId="0" borderId="8" xfId="2" applyBorder="1" applyAlignment="1" applyProtection="1">
      <alignment horizontal="center"/>
    </xf>
    <xf numFmtId="0" fontId="8" fillId="9" borderId="13" xfId="0" applyFont="1" applyFill="1" applyBorder="1" applyAlignment="1">
      <alignment horizontal="center" vertical="center" wrapText="1"/>
    </xf>
    <xf numFmtId="0" fontId="7" fillId="9" borderId="8" xfId="0" applyFont="1" applyFill="1" applyBorder="1" applyAlignment="1">
      <alignment horizontal="center" vertical="center" wrapText="1"/>
    </xf>
    <xf numFmtId="0" fontId="9" fillId="9" borderId="12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</cellXfs>
  <cellStyles count="4">
    <cellStyle name="Excel_BuiltIn_Texto Explicativo" xfId="3" xr:uid="{00000000-0005-0000-0000-000006000000}"/>
    <cellStyle name="Moeda" xfId="2" builtinId="4"/>
    <cellStyle name="Normal" xfId="0" builtinId="0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8FAADC"/>
      <rgbColor rgb="FF993366"/>
      <rgbColor rgb="FFFFFFCC"/>
      <rgbColor rgb="FFCCFFFF"/>
      <rgbColor rgb="FF660066"/>
      <rgbColor rgb="FFFF8080"/>
      <rgbColor rgb="FF0070C0"/>
      <rgbColor rgb="FFD0CE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A9D18E"/>
      <rgbColor rgb="FFFFFF99"/>
      <rgbColor rgb="FF9DC3E6"/>
      <rgbColor rgb="FFFF99CC"/>
      <rgbColor rgb="FFAFABAB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8497B0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59"/>
  <sheetViews>
    <sheetView tabSelected="1" view="pageBreakPreview" topLeftCell="A127" zoomScaleNormal="100" zoomScaleSheetLayoutView="100" workbookViewId="0">
      <selection activeCell="A159" sqref="A159:H159"/>
    </sheetView>
  </sheetViews>
  <sheetFormatPr defaultRowHeight="15" x14ac:dyDescent="0.25"/>
  <cols>
    <col min="1" max="1" width="34.5703125" customWidth="1"/>
    <col min="2" max="2" width="21.7109375" customWidth="1"/>
    <col min="3" max="3" width="22.140625" customWidth="1"/>
    <col min="4" max="4" width="10.42578125" customWidth="1"/>
    <col min="5" max="5" width="12.140625" customWidth="1"/>
    <col min="6" max="6" width="13" customWidth="1"/>
    <col min="7" max="7" width="17.5703125" customWidth="1"/>
    <col min="8" max="8" width="15.7109375" customWidth="1"/>
    <col min="9" max="9" width="14.42578125" customWidth="1"/>
    <col min="10" max="10" width="15.5703125" customWidth="1"/>
    <col min="11" max="1025" width="8.42578125" customWidth="1"/>
  </cols>
  <sheetData>
    <row r="2" spans="1:10" ht="21" x14ac:dyDescent="0.25">
      <c r="A2" s="42" t="s">
        <v>0</v>
      </c>
      <c r="B2" s="42"/>
      <c r="C2" s="42"/>
      <c r="D2" s="42"/>
      <c r="E2" s="42"/>
      <c r="F2" s="42"/>
      <c r="G2" s="42"/>
      <c r="H2" s="42"/>
      <c r="I2" s="42"/>
      <c r="J2" s="42"/>
    </row>
    <row r="3" spans="1:10" ht="31.5" customHeight="1" x14ac:dyDescent="0.25">
      <c r="A3" s="1" t="s">
        <v>0</v>
      </c>
      <c r="B3" s="2" t="s">
        <v>1</v>
      </c>
      <c r="C3" s="2" t="s">
        <v>2</v>
      </c>
      <c r="D3" s="43" t="s">
        <v>3</v>
      </c>
      <c r="E3" s="43"/>
      <c r="F3" s="2" t="s">
        <v>4</v>
      </c>
      <c r="G3" s="2" t="s">
        <v>5</v>
      </c>
      <c r="H3" s="2" t="s">
        <v>6</v>
      </c>
      <c r="I3" s="2" t="s">
        <v>7</v>
      </c>
      <c r="J3" s="3" t="s">
        <v>8</v>
      </c>
    </row>
    <row r="4" spans="1:10" ht="15.75" x14ac:dyDescent="0.25">
      <c r="A4" s="4"/>
      <c r="B4" s="5"/>
      <c r="C4" s="5"/>
      <c r="D4" s="5" t="s">
        <v>9</v>
      </c>
      <c r="E4" s="5" t="s">
        <v>10</v>
      </c>
      <c r="F4" s="5"/>
      <c r="G4" s="5"/>
      <c r="H4" s="6"/>
      <c r="I4" s="6"/>
      <c r="J4" s="7"/>
    </row>
    <row r="5" spans="1:10" x14ac:dyDescent="0.25">
      <c r="A5" s="39" t="s">
        <v>11</v>
      </c>
      <c r="B5" s="32" t="s">
        <v>12</v>
      </c>
      <c r="C5" s="8" t="s">
        <v>13</v>
      </c>
      <c r="D5" s="9">
        <f t="shared" ref="D5:D36" si="0">E5/12</f>
        <v>280</v>
      </c>
      <c r="E5" s="10">
        <v>3360</v>
      </c>
      <c r="F5" s="11">
        <v>0.08</v>
      </c>
      <c r="G5" s="12">
        <f t="shared" ref="G5:G36" si="1">D5*F5</f>
        <v>22.400000000000002</v>
      </c>
      <c r="H5" s="12">
        <f t="shared" ref="H5:H36" si="2">G5*12</f>
        <v>268.8</v>
      </c>
      <c r="I5" s="40">
        <f>SUM(G5:G10)</f>
        <v>248.65</v>
      </c>
      <c r="J5" s="41">
        <f>SUM(H5:H10)</f>
        <v>2983.8</v>
      </c>
    </row>
    <row r="6" spans="1:10" x14ac:dyDescent="0.25">
      <c r="A6" s="39"/>
      <c r="B6" s="32"/>
      <c r="C6" s="8" t="s">
        <v>14</v>
      </c>
      <c r="D6" s="9">
        <f t="shared" si="0"/>
        <v>330</v>
      </c>
      <c r="E6" s="10">
        <v>3960</v>
      </c>
      <c r="F6" s="11">
        <v>0.27</v>
      </c>
      <c r="G6" s="12">
        <f t="shared" si="1"/>
        <v>89.100000000000009</v>
      </c>
      <c r="H6" s="12">
        <f t="shared" si="2"/>
        <v>1069.2</v>
      </c>
      <c r="I6" s="40"/>
      <c r="J6" s="41"/>
    </row>
    <row r="7" spans="1:10" x14ac:dyDescent="0.25">
      <c r="A7" s="39"/>
      <c r="B7" s="32" t="s">
        <v>15</v>
      </c>
      <c r="C7" s="8" t="s">
        <v>16</v>
      </c>
      <c r="D7" s="9">
        <f t="shared" si="0"/>
        <v>125</v>
      </c>
      <c r="E7" s="10">
        <v>1500</v>
      </c>
      <c r="F7" s="11">
        <v>0.27</v>
      </c>
      <c r="G7" s="12">
        <f t="shared" si="1"/>
        <v>33.75</v>
      </c>
      <c r="H7" s="12">
        <f t="shared" si="2"/>
        <v>405</v>
      </c>
      <c r="I7" s="40"/>
      <c r="J7" s="41"/>
    </row>
    <row r="8" spans="1:10" x14ac:dyDescent="0.25">
      <c r="A8" s="39"/>
      <c r="B8" s="32"/>
      <c r="C8" s="8" t="s">
        <v>17</v>
      </c>
      <c r="D8" s="9">
        <f t="shared" si="0"/>
        <v>90</v>
      </c>
      <c r="E8" s="10">
        <v>1080</v>
      </c>
      <c r="F8" s="11">
        <v>0.59</v>
      </c>
      <c r="G8" s="12">
        <f t="shared" si="1"/>
        <v>53.099999999999994</v>
      </c>
      <c r="H8" s="12">
        <f t="shared" si="2"/>
        <v>637.19999999999993</v>
      </c>
      <c r="I8" s="40"/>
      <c r="J8" s="41"/>
    </row>
    <row r="9" spans="1:10" x14ac:dyDescent="0.25">
      <c r="A9" s="39"/>
      <c r="B9" s="32" t="s">
        <v>18</v>
      </c>
      <c r="C9" s="8" t="s">
        <v>13</v>
      </c>
      <c r="D9" s="9">
        <f t="shared" si="0"/>
        <v>10</v>
      </c>
      <c r="E9" s="10">
        <v>120</v>
      </c>
      <c r="F9" s="11">
        <v>2.54</v>
      </c>
      <c r="G9" s="12">
        <f t="shared" si="1"/>
        <v>25.4</v>
      </c>
      <c r="H9" s="12">
        <f t="shared" si="2"/>
        <v>304.79999999999995</v>
      </c>
      <c r="I9" s="40"/>
      <c r="J9" s="41"/>
    </row>
    <row r="10" spans="1:10" x14ac:dyDescent="0.25">
      <c r="A10" s="39"/>
      <c r="B10" s="32"/>
      <c r="C10" s="8" t="s">
        <v>19</v>
      </c>
      <c r="D10" s="9">
        <f t="shared" si="0"/>
        <v>15</v>
      </c>
      <c r="E10" s="10">
        <v>180</v>
      </c>
      <c r="F10" s="11">
        <v>1.66</v>
      </c>
      <c r="G10" s="12">
        <f t="shared" si="1"/>
        <v>24.9</v>
      </c>
      <c r="H10" s="12">
        <f t="shared" si="2"/>
        <v>298.79999999999995</v>
      </c>
      <c r="I10" s="40"/>
      <c r="J10" s="41"/>
    </row>
    <row r="11" spans="1:10" x14ac:dyDescent="0.25">
      <c r="A11" s="39" t="s">
        <v>20</v>
      </c>
      <c r="B11" s="32" t="s">
        <v>12</v>
      </c>
      <c r="C11" s="8" t="s">
        <v>13</v>
      </c>
      <c r="D11" s="9">
        <f t="shared" si="0"/>
        <v>4400</v>
      </c>
      <c r="E11" s="10">
        <v>52800</v>
      </c>
      <c r="F11" s="11">
        <v>0.08</v>
      </c>
      <c r="G11" s="12">
        <f t="shared" si="1"/>
        <v>352</v>
      </c>
      <c r="H11" s="12">
        <f t="shared" si="2"/>
        <v>4224</v>
      </c>
      <c r="I11" s="40">
        <f>SUM(G11:G16)</f>
        <v>2774</v>
      </c>
      <c r="J11" s="41">
        <f>SUM(H11:H16)</f>
        <v>33288</v>
      </c>
    </row>
    <row r="12" spans="1:10" x14ac:dyDescent="0.25">
      <c r="A12" s="39"/>
      <c r="B12" s="32"/>
      <c r="C12" s="8" t="s">
        <v>14</v>
      </c>
      <c r="D12" s="9">
        <f t="shared" si="0"/>
        <v>6700</v>
      </c>
      <c r="E12" s="10">
        <v>80400</v>
      </c>
      <c r="F12" s="11">
        <v>0.27</v>
      </c>
      <c r="G12" s="12">
        <f t="shared" si="1"/>
        <v>1809.0000000000002</v>
      </c>
      <c r="H12" s="12">
        <f t="shared" si="2"/>
        <v>21708.000000000004</v>
      </c>
      <c r="I12" s="40"/>
      <c r="J12" s="41"/>
    </row>
    <row r="13" spans="1:10" x14ac:dyDescent="0.25">
      <c r="A13" s="39"/>
      <c r="B13" s="32" t="s">
        <v>15</v>
      </c>
      <c r="C13" s="8" t="s">
        <v>16</v>
      </c>
      <c r="D13" s="9">
        <f t="shared" si="0"/>
        <v>400</v>
      </c>
      <c r="E13" s="10">
        <v>4800</v>
      </c>
      <c r="F13" s="11">
        <v>0.27</v>
      </c>
      <c r="G13" s="12">
        <f t="shared" si="1"/>
        <v>108</v>
      </c>
      <c r="H13" s="12">
        <f t="shared" si="2"/>
        <v>1296</v>
      </c>
      <c r="I13" s="40"/>
      <c r="J13" s="41"/>
    </row>
    <row r="14" spans="1:10" x14ac:dyDescent="0.25">
      <c r="A14" s="39"/>
      <c r="B14" s="32"/>
      <c r="C14" s="8" t="s">
        <v>17</v>
      </c>
      <c r="D14" s="9">
        <f t="shared" si="0"/>
        <v>500</v>
      </c>
      <c r="E14" s="10">
        <v>6000</v>
      </c>
      <c r="F14" s="11">
        <v>0.59</v>
      </c>
      <c r="G14" s="12">
        <f t="shared" si="1"/>
        <v>295</v>
      </c>
      <c r="H14" s="12">
        <f t="shared" si="2"/>
        <v>3540</v>
      </c>
      <c r="I14" s="40"/>
      <c r="J14" s="41"/>
    </row>
    <row r="15" spans="1:10" x14ac:dyDescent="0.25">
      <c r="A15" s="39"/>
      <c r="B15" s="32" t="s">
        <v>18</v>
      </c>
      <c r="C15" s="8" t="s">
        <v>13</v>
      </c>
      <c r="D15" s="9">
        <f t="shared" si="0"/>
        <v>50</v>
      </c>
      <c r="E15" s="10">
        <v>600</v>
      </c>
      <c r="F15" s="11">
        <v>2.54</v>
      </c>
      <c r="G15" s="12">
        <f t="shared" si="1"/>
        <v>127</v>
      </c>
      <c r="H15" s="12">
        <f t="shared" si="2"/>
        <v>1524</v>
      </c>
      <c r="I15" s="40"/>
      <c r="J15" s="41"/>
    </row>
    <row r="16" spans="1:10" x14ac:dyDescent="0.25">
      <c r="A16" s="39"/>
      <c r="B16" s="32"/>
      <c r="C16" s="8" t="s">
        <v>19</v>
      </c>
      <c r="D16" s="9">
        <f t="shared" si="0"/>
        <v>50</v>
      </c>
      <c r="E16" s="10">
        <v>600</v>
      </c>
      <c r="F16" s="11">
        <v>1.66</v>
      </c>
      <c r="G16" s="12">
        <f t="shared" si="1"/>
        <v>83</v>
      </c>
      <c r="H16" s="12">
        <f t="shared" si="2"/>
        <v>996</v>
      </c>
      <c r="I16" s="40"/>
      <c r="J16" s="41"/>
    </row>
    <row r="17" spans="1:10" x14ac:dyDescent="0.25">
      <c r="A17" s="39" t="s">
        <v>21</v>
      </c>
      <c r="B17" s="32" t="s">
        <v>12</v>
      </c>
      <c r="C17" s="8" t="s">
        <v>13</v>
      </c>
      <c r="D17" s="9">
        <f t="shared" si="0"/>
        <v>3600</v>
      </c>
      <c r="E17" s="10">
        <v>43200</v>
      </c>
      <c r="F17" s="11">
        <v>0.08</v>
      </c>
      <c r="G17" s="12">
        <f t="shared" si="1"/>
        <v>288</v>
      </c>
      <c r="H17" s="12">
        <f t="shared" si="2"/>
        <v>3456</v>
      </c>
      <c r="I17" s="40">
        <f>SUM(G17:G22)</f>
        <v>2500.75</v>
      </c>
      <c r="J17" s="41">
        <f>SUM(H17:H22)</f>
        <v>30009</v>
      </c>
    </row>
    <row r="18" spans="1:10" x14ac:dyDescent="0.25">
      <c r="A18" s="39"/>
      <c r="B18" s="32"/>
      <c r="C18" s="8" t="s">
        <v>14</v>
      </c>
      <c r="D18" s="9">
        <f t="shared" si="0"/>
        <v>5925</v>
      </c>
      <c r="E18" s="10">
        <v>71100</v>
      </c>
      <c r="F18" s="11">
        <v>0.27</v>
      </c>
      <c r="G18" s="12">
        <f t="shared" si="1"/>
        <v>1599.75</v>
      </c>
      <c r="H18" s="12">
        <f t="shared" si="2"/>
        <v>19197</v>
      </c>
      <c r="I18" s="40"/>
      <c r="J18" s="41"/>
    </row>
    <row r="19" spans="1:10" x14ac:dyDescent="0.25">
      <c r="A19" s="39"/>
      <c r="B19" s="32" t="s">
        <v>15</v>
      </c>
      <c r="C19" s="8" t="s">
        <v>16</v>
      </c>
      <c r="D19" s="9">
        <f t="shared" si="0"/>
        <v>400</v>
      </c>
      <c r="E19" s="10">
        <v>4800</v>
      </c>
      <c r="F19" s="11">
        <v>0.27</v>
      </c>
      <c r="G19" s="12">
        <f t="shared" si="1"/>
        <v>108</v>
      </c>
      <c r="H19" s="12">
        <f t="shared" si="2"/>
        <v>1296</v>
      </c>
      <c r="I19" s="40"/>
      <c r="J19" s="41"/>
    </row>
    <row r="20" spans="1:10" x14ac:dyDescent="0.25">
      <c r="A20" s="39"/>
      <c r="B20" s="32"/>
      <c r="C20" s="8" t="s">
        <v>17</v>
      </c>
      <c r="D20" s="9">
        <f t="shared" si="0"/>
        <v>500</v>
      </c>
      <c r="E20" s="10">
        <v>6000</v>
      </c>
      <c r="F20" s="11">
        <v>0.59</v>
      </c>
      <c r="G20" s="12">
        <f t="shared" si="1"/>
        <v>295</v>
      </c>
      <c r="H20" s="12">
        <f t="shared" si="2"/>
        <v>3540</v>
      </c>
      <c r="I20" s="40"/>
      <c r="J20" s="41"/>
    </row>
    <row r="21" spans="1:10" x14ac:dyDescent="0.25">
      <c r="A21" s="39"/>
      <c r="B21" s="32" t="s">
        <v>18</v>
      </c>
      <c r="C21" s="8" t="s">
        <v>13</v>
      </c>
      <c r="D21" s="9">
        <f t="shared" si="0"/>
        <v>50</v>
      </c>
      <c r="E21" s="10">
        <v>600</v>
      </c>
      <c r="F21" s="11">
        <v>2.54</v>
      </c>
      <c r="G21" s="12">
        <f t="shared" si="1"/>
        <v>127</v>
      </c>
      <c r="H21" s="12">
        <f t="shared" si="2"/>
        <v>1524</v>
      </c>
      <c r="I21" s="40"/>
      <c r="J21" s="41"/>
    </row>
    <row r="22" spans="1:10" x14ac:dyDescent="0.25">
      <c r="A22" s="39"/>
      <c r="B22" s="32"/>
      <c r="C22" s="8" t="s">
        <v>19</v>
      </c>
      <c r="D22" s="9">
        <f t="shared" si="0"/>
        <v>50</v>
      </c>
      <c r="E22" s="10">
        <v>600</v>
      </c>
      <c r="F22" s="11">
        <v>1.66</v>
      </c>
      <c r="G22" s="12">
        <f t="shared" si="1"/>
        <v>83</v>
      </c>
      <c r="H22" s="12">
        <f t="shared" si="2"/>
        <v>996</v>
      </c>
      <c r="I22" s="40"/>
      <c r="J22" s="41"/>
    </row>
    <row r="23" spans="1:10" x14ac:dyDescent="0.25">
      <c r="A23" s="39" t="s">
        <v>22</v>
      </c>
      <c r="B23" s="32" t="s">
        <v>12</v>
      </c>
      <c r="C23" s="8" t="s">
        <v>13</v>
      </c>
      <c r="D23" s="9">
        <f t="shared" si="0"/>
        <v>500</v>
      </c>
      <c r="E23" s="10">
        <v>6000</v>
      </c>
      <c r="F23" s="11">
        <v>0.08</v>
      </c>
      <c r="G23" s="12">
        <f t="shared" si="1"/>
        <v>40</v>
      </c>
      <c r="H23" s="12">
        <f t="shared" si="2"/>
        <v>480</v>
      </c>
      <c r="I23" s="40">
        <f>SUM(G23:G28)</f>
        <v>631.9</v>
      </c>
      <c r="J23" s="41">
        <f>SUM(H23:H28)</f>
        <v>7582.7999999999993</v>
      </c>
    </row>
    <row r="24" spans="1:10" x14ac:dyDescent="0.25">
      <c r="A24" s="39"/>
      <c r="B24" s="32"/>
      <c r="C24" s="8" t="s">
        <v>14</v>
      </c>
      <c r="D24" s="9">
        <f t="shared" si="0"/>
        <v>750</v>
      </c>
      <c r="E24" s="10">
        <v>9000</v>
      </c>
      <c r="F24" s="11">
        <v>0.27</v>
      </c>
      <c r="G24" s="12">
        <f t="shared" si="1"/>
        <v>202.5</v>
      </c>
      <c r="H24" s="12">
        <f t="shared" si="2"/>
        <v>2430</v>
      </c>
      <c r="I24" s="40"/>
      <c r="J24" s="41"/>
    </row>
    <row r="25" spans="1:10" x14ac:dyDescent="0.25">
      <c r="A25" s="39"/>
      <c r="B25" s="32" t="s">
        <v>15</v>
      </c>
      <c r="C25" s="8" t="s">
        <v>16</v>
      </c>
      <c r="D25" s="9">
        <f t="shared" si="0"/>
        <v>330</v>
      </c>
      <c r="E25" s="10">
        <v>3960</v>
      </c>
      <c r="F25" s="11">
        <v>0.27</v>
      </c>
      <c r="G25" s="12">
        <f t="shared" si="1"/>
        <v>89.100000000000009</v>
      </c>
      <c r="H25" s="12">
        <f t="shared" si="2"/>
        <v>1069.2</v>
      </c>
      <c r="I25" s="40"/>
      <c r="J25" s="41"/>
    </row>
    <row r="26" spans="1:10" x14ac:dyDescent="0.25">
      <c r="A26" s="39"/>
      <c r="B26" s="32"/>
      <c r="C26" s="8" t="s">
        <v>17</v>
      </c>
      <c r="D26" s="9">
        <f t="shared" si="0"/>
        <v>360</v>
      </c>
      <c r="E26" s="10">
        <v>4320</v>
      </c>
      <c r="F26" s="11">
        <v>0.59</v>
      </c>
      <c r="G26" s="12">
        <f t="shared" si="1"/>
        <v>212.39999999999998</v>
      </c>
      <c r="H26" s="12">
        <f t="shared" si="2"/>
        <v>2548.7999999999997</v>
      </c>
      <c r="I26" s="40"/>
      <c r="J26" s="41"/>
    </row>
    <row r="27" spans="1:10" x14ac:dyDescent="0.25">
      <c r="A27" s="39"/>
      <c r="B27" s="32" t="s">
        <v>18</v>
      </c>
      <c r="C27" s="8" t="s">
        <v>13</v>
      </c>
      <c r="D27" s="9">
        <f t="shared" si="0"/>
        <v>15</v>
      </c>
      <c r="E27" s="10">
        <v>180</v>
      </c>
      <c r="F27" s="11">
        <v>2.54</v>
      </c>
      <c r="G27" s="12">
        <f t="shared" si="1"/>
        <v>38.1</v>
      </c>
      <c r="H27" s="12">
        <f t="shared" si="2"/>
        <v>457.20000000000005</v>
      </c>
      <c r="I27" s="40"/>
      <c r="J27" s="41"/>
    </row>
    <row r="28" spans="1:10" x14ac:dyDescent="0.25">
      <c r="A28" s="39"/>
      <c r="B28" s="32"/>
      <c r="C28" s="8" t="s">
        <v>19</v>
      </c>
      <c r="D28" s="9">
        <f t="shared" si="0"/>
        <v>30</v>
      </c>
      <c r="E28" s="10">
        <v>360</v>
      </c>
      <c r="F28" s="11">
        <v>1.66</v>
      </c>
      <c r="G28" s="12">
        <f t="shared" si="1"/>
        <v>49.8</v>
      </c>
      <c r="H28" s="12">
        <f t="shared" si="2"/>
        <v>597.59999999999991</v>
      </c>
      <c r="I28" s="40"/>
      <c r="J28" s="41"/>
    </row>
    <row r="29" spans="1:10" x14ac:dyDescent="0.25">
      <c r="A29" s="39" t="s">
        <v>23</v>
      </c>
      <c r="B29" s="32" t="s">
        <v>12</v>
      </c>
      <c r="C29" s="8" t="s">
        <v>13</v>
      </c>
      <c r="D29" s="9">
        <f t="shared" si="0"/>
        <v>280</v>
      </c>
      <c r="E29" s="10">
        <v>3360</v>
      </c>
      <c r="F29" s="11">
        <v>0.08</v>
      </c>
      <c r="G29" s="12">
        <f t="shared" si="1"/>
        <v>22.400000000000002</v>
      </c>
      <c r="H29" s="12">
        <f t="shared" si="2"/>
        <v>268.8</v>
      </c>
      <c r="I29" s="40">
        <f>SUM(G29:G34)</f>
        <v>248.65</v>
      </c>
      <c r="J29" s="41">
        <f>SUM(H29:H34)</f>
        <v>2983.8</v>
      </c>
    </row>
    <row r="30" spans="1:10" x14ac:dyDescent="0.25">
      <c r="A30" s="39"/>
      <c r="B30" s="32"/>
      <c r="C30" s="8" t="s">
        <v>14</v>
      </c>
      <c r="D30" s="9">
        <f t="shared" si="0"/>
        <v>330</v>
      </c>
      <c r="E30" s="10">
        <v>3960</v>
      </c>
      <c r="F30" s="11">
        <v>0.27</v>
      </c>
      <c r="G30" s="12">
        <f t="shared" si="1"/>
        <v>89.100000000000009</v>
      </c>
      <c r="H30" s="12">
        <f t="shared" si="2"/>
        <v>1069.2</v>
      </c>
      <c r="I30" s="40"/>
      <c r="J30" s="41"/>
    </row>
    <row r="31" spans="1:10" x14ac:dyDescent="0.25">
      <c r="A31" s="39"/>
      <c r="B31" s="32" t="s">
        <v>15</v>
      </c>
      <c r="C31" s="8" t="s">
        <v>16</v>
      </c>
      <c r="D31" s="9">
        <f t="shared" si="0"/>
        <v>125</v>
      </c>
      <c r="E31" s="10">
        <v>1500</v>
      </c>
      <c r="F31" s="11">
        <v>0.27</v>
      </c>
      <c r="G31" s="12">
        <f t="shared" si="1"/>
        <v>33.75</v>
      </c>
      <c r="H31" s="12">
        <f t="shared" si="2"/>
        <v>405</v>
      </c>
      <c r="I31" s="40"/>
      <c r="J31" s="41"/>
    </row>
    <row r="32" spans="1:10" x14ac:dyDescent="0.25">
      <c r="A32" s="39"/>
      <c r="B32" s="32"/>
      <c r="C32" s="8" t="s">
        <v>17</v>
      </c>
      <c r="D32" s="9">
        <f t="shared" si="0"/>
        <v>90</v>
      </c>
      <c r="E32" s="10">
        <v>1080</v>
      </c>
      <c r="F32" s="11">
        <v>0.59</v>
      </c>
      <c r="G32" s="12">
        <f t="shared" si="1"/>
        <v>53.099999999999994</v>
      </c>
      <c r="H32" s="12">
        <f t="shared" si="2"/>
        <v>637.19999999999993</v>
      </c>
      <c r="I32" s="40"/>
      <c r="J32" s="41"/>
    </row>
    <row r="33" spans="1:10" x14ac:dyDescent="0.25">
      <c r="A33" s="39"/>
      <c r="B33" s="32" t="s">
        <v>18</v>
      </c>
      <c r="C33" s="8" t="s">
        <v>13</v>
      </c>
      <c r="D33" s="9">
        <f t="shared" si="0"/>
        <v>10</v>
      </c>
      <c r="E33" s="10">
        <v>120</v>
      </c>
      <c r="F33" s="11">
        <v>2.54</v>
      </c>
      <c r="G33" s="12">
        <f t="shared" si="1"/>
        <v>25.4</v>
      </c>
      <c r="H33" s="12">
        <f t="shared" si="2"/>
        <v>304.79999999999995</v>
      </c>
      <c r="I33" s="40"/>
      <c r="J33" s="41"/>
    </row>
    <row r="34" spans="1:10" x14ac:dyDescent="0.25">
      <c r="A34" s="39"/>
      <c r="B34" s="32"/>
      <c r="C34" s="8" t="s">
        <v>19</v>
      </c>
      <c r="D34" s="9">
        <f t="shared" si="0"/>
        <v>15</v>
      </c>
      <c r="E34" s="10">
        <v>180</v>
      </c>
      <c r="F34" s="11">
        <v>1.66</v>
      </c>
      <c r="G34" s="12">
        <f t="shared" si="1"/>
        <v>24.9</v>
      </c>
      <c r="H34" s="12">
        <f t="shared" si="2"/>
        <v>298.79999999999995</v>
      </c>
      <c r="I34" s="40"/>
      <c r="J34" s="41"/>
    </row>
    <row r="35" spans="1:10" x14ac:dyDescent="0.25">
      <c r="A35" s="39" t="s">
        <v>24</v>
      </c>
      <c r="B35" s="32" t="s">
        <v>12</v>
      </c>
      <c r="C35" s="8" t="s">
        <v>13</v>
      </c>
      <c r="D35" s="9">
        <f t="shared" si="0"/>
        <v>500</v>
      </c>
      <c r="E35" s="10">
        <v>6000</v>
      </c>
      <c r="F35" s="11">
        <v>0.08</v>
      </c>
      <c r="G35" s="12">
        <f t="shared" si="1"/>
        <v>40</v>
      </c>
      <c r="H35" s="12">
        <f t="shared" si="2"/>
        <v>480</v>
      </c>
      <c r="I35" s="40">
        <f>SUM(G35:G40)</f>
        <v>631.9</v>
      </c>
      <c r="J35" s="41">
        <f>SUM(H35:H40)</f>
        <v>7582.7999999999993</v>
      </c>
    </row>
    <row r="36" spans="1:10" x14ac:dyDescent="0.25">
      <c r="A36" s="39"/>
      <c r="B36" s="32"/>
      <c r="C36" s="8" t="s">
        <v>14</v>
      </c>
      <c r="D36" s="9">
        <f t="shared" si="0"/>
        <v>750</v>
      </c>
      <c r="E36" s="10">
        <v>9000</v>
      </c>
      <c r="F36" s="11">
        <v>0.27</v>
      </c>
      <c r="G36" s="12">
        <f t="shared" si="1"/>
        <v>202.5</v>
      </c>
      <c r="H36" s="12">
        <f t="shared" si="2"/>
        <v>2430</v>
      </c>
      <c r="I36" s="40"/>
      <c r="J36" s="41"/>
    </row>
    <row r="37" spans="1:10" x14ac:dyDescent="0.25">
      <c r="A37" s="39"/>
      <c r="B37" s="32" t="s">
        <v>15</v>
      </c>
      <c r="C37" s="8" t="s">
        <v>16</v>
      </c>
      <c r="D37" s="9">
        <f t="shared" ref="D37:D68" si="3">E37/12</f>
        <v>330</v>
      </c>
      <c r="E37" s="10">
        <v>3960</v>
      </c>
      <c r="F37" s="11">
        <v>0.27</v>
      </c>
      <c r="G37" s="12">
        <f t="shared" ref="G37:G68" si="4">D37*F37</f>
        <v>89.100000000000009</v>
      </c>
      <c r="H37" s="12">
        <f t="shared" ref="H37:H68" si="5">G37*12</f>
        <v>1069.2</v>
      </c>
      <c r="I37" s="40"/>
      <c r="J37" s="41"/>
    </row>
    <row r="38" spans="1:10" x14ac:dyDescent="0.25">
      <c r="A38" s="39"/>
      <c r="B38" s="32"/>
      <c r="C38" s="8" t="s">
        <v>17</v>
      </c>
      <c r="D38" s="9">
        <f t="shared" si="3"/>
        <v>360</v>
      </c>
      <c r="E38" s="10">
        <v>4320</v>
      </c>
      <c r="F38" s="11">
        <v>0.59</v>
      </c>
      <c r="G38" s="12">
        <f t="shared" si="4"/>
        <v>212.39999999999998</v>
      </c>
      <c r="H38" s="12">
        <f t="shared" si="5"/>
        <v>2548.7999999999997</v>
      </c>
      <c r="I38" s="40"/>
      <c r="J38" s="41"/>
    </row>
    <row r="39" spans="1:10" x14ac:dyDescent="0.25">
      <c r="A39" s="39"/>
      <c r="B39" s="32" t="s">
        <v>18</v>
      </c>
      <c r="C39" s="8" t="s">
        <v>13</v>
      </c>
      <c r="D39" s="9">
        <f t="shared" si="3"/>
        <v>15</v>
      </c>
      <c r="E39" s="10">
        <v>180</v>
      </c>
      <c r="F39" s="11">
        <v>2.54</v>
      </c>
      <c r="G39" s="12">
        <f t="shared" si="4"/>
        <v>38.1</v>
      </c>
      <c r="H39" s="12">
        <f t="shared" si="5"/>
        <v>457.20000000000005</v>
      </c>
      <c r="I39" s="40"/>
      <c r="J39" s="41"/>
    </row>
    <row r="40" spans="1:10" x14ac:dyDescent="0.25">
      <c r="A40" s="39"/>
      <c r="B40" s="32"/>
      <c r="C40" s="8" t="s">
        <v>19</v>
      </c>
      <c r="D40" s="9">
        <f t="shared" si="3"/>
        <v>30</v>
      </c>
      <c r="E40" s="10">
        <v>360</v>
      </c>
      <c r="F40" s="11">
        <v>1.66</v>
      </c>
      <c r="G40" s="12">
        <f t="shared" si="4"/>
        <v>49.8</v>
      </c>
      <c r="H40" s="12">
        <f t="shared" si="5"/>
        <v>597.59999999999991</v>
      </c>
      <c r="I40" s="40"/>
      <c r="J40" s="41"/>
    </row>
    <row r="41" spans="1:10" x14ac:dyDescent="0.25">
      <c r="A41" s="39" t="s">
        <v>25</v>
      </c>
      <c r="B41" s="32" t="s">
        <v>12</v>
      </c>
      <c r="C41" s="8" t="s">
        <v>13</v>
      </c>
      <c r="D41" s="9">
        <f t="shared" si="3"/>
        <v>500</v>
      </c>
      <c r="E41" s="10">
        <v>6000</v>
      </c>
      <c r="F41" s="11">
        <v>0.08</v>
      </c>
      <c r="G41" s="12">
        <f t="shared" si="4"/>
        <v>40</v>
      </c>
      <c r="H41" s="12">
        <f t="shared" si="5"/>
        <v>480</v>
      </c>
      <c r="I41" s="40">
        <f>SUM(G41:G46)</f>
        <v>631.9</v>
      </c>
      <c r="J41" s="41">
        <f>SUM(H41:H46)</f>
        <v>7582.7999999999993</v>
      </c>
    </row>
    <row r="42" spans="1:10" x14ac:dyDescent="0.25">
      <c r="A42" s="39"/>
      <c r="B42" s="32"/>
      <c r="C42" s="8" t="s">
        <v>14</v>
      </c>
      <c r="D42" s="9">
        <f t="shared" si="3"/>
        <v>750</v>
      </c>
      <c r="E42" s="10">
        <v>9000</v>
      </c>
      <c r="F42" s="11">
        <v>0.27</v>
      </c>
      <c r="G42" s="12">
        <f t="shared" si="4"/>
        <v>202.5</v>
      </c>
      <c r="H42" s="12">
        <f t="shared" si="5"/>
        <v>2430</v>
      </c>
      <c r="I42" s="40"/>
      <c r="J42" s="41"/>
    </row>
    <row r="43" spans="1:10" x14ac:dyDescent="0.25">
      <c r="A43" s="39"/>
      <c r="B43" s="32" t="s">
        <v>15</v>
      </c>
      <c r="C43" s="8" t="s">
        <v>16</v>
      </c>
      <c r="D43" s="9">
        <f t="shared" si="3"/>
        <v>330</v>
      </c>
      <c r="E43" s="10">
        <v>3960</v>
      </c>
      <c r="F43" s="11">
        <v>0.27</v>
      </c>
      <c r="G43" s="12">
        <f t="shared" si="4"/>
        <v>89.100000000000009</v>
      </c>
      <c r="H43" s="12">
        <f t="shared" si="5"/>
        <v>1069.2</v>
      </c>
      <c r="I43" s="40"/>
      <c r="J43" s="41"/>
    </row>
    <row r="44" spans="1:10" x14ac:dyDescent="0.25">
      <c r="A44" s="39"/>
      <c r="B44" s="32"/>
      <c r="C44" s="8" t="s">
        <v>17</v>
      </c>
      <c r="D44" s="9">
        <f t="shared" si="3"/>
        <v>360</v>
      </c>
      <c r="E44" s="10">
        <v>4320</v>
      </c>
      <c r="F44" s="11">
        <v>0.59</v>
      </c>
      <c r="G44" s="12">
        <f t="shared" si="4"/>
        <v>212.39999999999998</v>
      </c>
      <c r="H44" s="12">
        <f t="shared" si="5"/>
        <v>2548.7999999999997</v>
      </c>
      <c r="I44" s="40"/>
      <c r="J44" s="41"/>
    </row>
    <row r="45" spans="1:10" x14ac:dyDescent="0.25">
      <c r="A45" s="39"/>
      <c r="B45" s="32" t="s">
        <v>18</v>
      </c>
      <c r="C45" s="8" t="s">
        <v>13</v>
      </c>
      <c r="D45" s="9">
        <f t="shared" si="3"/>
        <v>15</v>
      </c>
      <c r="E45" s="10">
        <v>180</v>
      </c>
      <c r="F45" s="11">
        <v>2.54</v>
      </c>
      <c r="G45" s="12">
        <f t="shared" si="4"/>
        <v>38.1</v>
      </c>
      <c r="H45" s="12">
        <f t="shared" si="5"/>
        <v>457.20000000000005</v>
      </c>
      <c r="I45" s="40"/>
      <c r="J45" s="41"/>
    </row>
    <row r="46" spans="1:10" x14ac:dyDescent="0.25">
      <c r="A46" s="39"/>
      <c r="B46" s="32"/>
      <c r="C46" s="8" t="s">
        <v>19</v>
      </c>
      <c r="D46" s="9">
        <f t="shared" si="3"/>
        <v>30</v>
      </c>
      <c r="E46" s="10">
        <v>360</v>
      </c>
      <c r="F46" s="11">
        <v>1.66</v>
      </c>
      <c r="G46" s="12">
        <f t="shared" si="4"/>
        <v>49.8</v>
      </c>
      <c r="H46" s="12">
        <f t="shared" si="5"/>
        <v>597.59999999999991</v>
      </c>
      <c r="I46" s="40"/>
      <c r="J46" s="41"/>
    </row>
    <row r="47" spans="1:10" x14ac:dyDescent="0.25">
      <c r="A47" s="39" t="s">
        <v>26</v>
      </c>
      <c r="B47" s="32" t="s">
        <v>12</v>
      </c>
      <c r="C47" s="8" t="s">
        <v>13</v>
      </c>
      <c r="D47" s="9">
        <f t="shared" si="3"/>
        <v>1000</v>
      </c>
      <c r="E47" s="10">
        <v>12000</v>
      </c>
      <c r="F47" s="11">
        <v>0.08</v>
      </c>
      <c r="G47" s="12">
        <f t="shared" si="4"/>
        <v>80</v>
      </c>
      <c r="H47" s="12">
        <f t="shared" si="5"/>
        <v>960</v>
      </c>
      <c r="I47" s="40">
        <f>SUM(G47:G52)</f>
        <v>830.6</v>
      </c>
      <c r="J47" s="41">
        <f>SUM(H47:H52)</f>
        <v>9967.2000000000007</v>
      </c>
    </row>
    <row r="48" spans="1:10" x14ac:dyDescent="0.25">
      <c r="A48" s="39"/>
      <c r="B48" s="32"/>
      <c r="C48" s="8" t="s">
        <v>14</v>
      </c>
      <c r="D48" s="9">
        <f t="shared" si="3"/>
        <v>1000</v>
      </c>
      <c r="E48" s="10">
        <v>12000</v>
      </c>
      <c r="F48" s="11">
        <v>0.27</v>
      </c>
      <c r="G48" s="12">
        <f t="shared" si="4"/>
        <v>270</v>
      </c>
      <c r="H48" s="12">
        <f t="shared" si="5"/>
        <v>3240</v>
      </c>
      <c r="I48" s="40"/>
      <c r="J48" s="41"/>
    </row>
    <row r="49" spans="1:10" x14ac:dyDescent="0.25">
      <c r="A49" s="39"/>
      <c r="B49" s="32" t="s">
        <v>15</v>
      </c>
      <c r="C49" s="8" t="s">
        <v>16</v>
      </c>
      <c r="D49" s="9">
        <f t="shared" si="3"/>
        <v>330</v>
      </c>
      <c r="E49" s="10">
        <v>3960</v>
      </c>
      <c r="F49" s="11">
        <v>0.27</v>
      </c>
      <c r="G49" s="12">
        <f t="shared" si="4"/>
        <v>89.100000000000009</v>
      </c>
      <c r="H49" s="12">
        <f t="shared" si="5"/>
        <v>1069.2</v>
      </c>
      <c r="I49" s="40"/>
      <c r="J49" s="41"/>
    </row>
    <row r="50" spans="1:10" x14ac:dyDescent="0.25">
      <c r="A50" s="39"/>
      <c r="B50" s="32"/>
      <c r="C50" s="8" t="s">
        <v>17</v>
      </c>
      <c r="D50" s="9">
        <f t="shared" si="3"/>
        <v>450</v>
      </c>
      <c r="E50" s="10">
        <v>5400</v>
      </c>
      <c r="F50" s="11">
        <v>0.59</v>
      </c>
      <c r="G50" s="12">
        <f t="shared" si="4"/>
        <v>265.5</v>
      </c>
      <c r="H50" s="12">
        <f t="shared" si="5"/>
        <v>3186</v>
      </c>
      <c r="I50" s="40"/>
      <c r="J50" s="41"/>
    </row>
    <row r="51" spans="1:10" x14ac:dyDescent="0.25">
      <c r="A51" s="39"/>
      <c r="B51" s="32" t="s">
        <v>18</v>
      </c>
      <c r="C51" s="8" t="s">
        <v>13</v>
      </c>
      <c r="D51" s="9">
        <f t="shared" si="3"/>
        <v>30</v>
      </c>
      <c r="E51" s="10">
        <v>360</v>
      </c>
      <c r="F51" s="11">
        <v>2.54</v>
      </c>
      <c r="G51" s="12">
        <f t="shared" si="4"/>
        <v>76.2</v>
      </c>
      <c r="H51" s="12">
        <f t="shared" si="5"/>
        <v>914.40000000000009</v>
      </c>
      <c r="I51" s="40"/>
      <c r="J51" s="41"/>
    </row>
    <row r="52" spans="1:10" x14ac:dyDescent="0.25">
      <c r="A52" s="39"/>
      <c r="B52" s="32"/>
      <c r="C52" s="8" t="s">
        <v>19</v>
      </c>
      <c r="D52" s="9">
        <f t="shared" si="3"/>
        <v>30</v>
      </c>
      <c r="E52" s="10">
        <v>360</v>
      </c>
      <c r="F52" s="11">
        <v>1.66</v>
      </c>
      <c r="G52" s="12">
        <f t="shared" si="4"/>
        <v>49.8</v>
      </c>
      <c r="H52" s="12">
        <f t="shared" si="5"/>
        <v>597.59999999999991</v>
      </c>
      <c r="I52" s="40"/>
      <c r="J52" s="41"/>
    </row>
    <row r="53" spans="1:10" x14ac:dyDescent="0.25">
      <c r="A53" s="39" t="s">
        <v>27</v>
      </c>
      <c r="B53" s="32" t="s">
        <v>12</v>
      </c>
      <c r="C53" s="8" t="s">
        <v>13</v>
      </c>
      <c r="D53" s="9">
        <f t="shared" si="3"/>
        <v>6600</v>
      </c>
      <c r="E53" s="10">
        <v>79200</v>
      </c>
      <c r="F53" s="11">
        <v>0.08</v>
      </c>
      <c r="G53" s="12">
        <f t="shared" si="4"/>
        <v>528</v>
      </c>
      <c r="H53" s="12">
        <f t="shared" si="5"/>
        <v>6336</v>
      </c>
      <c r="I53" s="40">
        <f>SUM(G53:G58)</f>
        <v>3106.8</v>
      </c>
      <c r="J53" s="41">
        <f>SUM(H53:H58)</f>
        <v>37281.600000000006</v>
      </c>
    </row>
    <row r="54" spans="1:10" x14ac:dyDescent="0.25">
      <c r="A54" s="39"/>
      <c r="B54" s="32"/>
      <c r="C54" s="8" t="s">
        <v>14</v>
      </c>
      <c r="D54" s="9">
        <f t="shared" si="3"/>
        <v>6700</v>
      </c>
      <c r="E54" s="10">
        <v>80400</v>
      </c>
      <c r="F54" s="11">
        <v>0.27</v>
      </c>
      <c r="G54" s="12">
        <f t="shared" si="4"/>
        <v>1809.0000000000002</v>
      </c>
      <c r="H54" s="12">
        <f t="shared" si="5"/>
        <v>21708.000000000004</v>
      </c>
      <c r="I54" s="40"/>
      <c r="J54" s="41"/>
    </row>
    <row r="55" spans="1:10" x14ac:dyDescent="0.25">
      <c r="A55" s="39"/>
      <c r="B55" s="32" t="s">
        <v>15</v>
      </c>
      <c r="C55" s="8" t="s">
        <v>16</v>
      </c>
      <c r="D55" s="9">
        <f t="shared" si="3"/>
        <v>500</v>
      </c>
      <c r="E55" s="10">
        <v>6000</v>
      </c>
      <c r="F55" s="11">
        <v>0.27</v>
      </c>
      <c r="G55" s="12">
        <f t="shared" si="4"/>
        <v>135</v>
      </c>
      <c r="H55" s="12">
        <f t="shared" si="5"/>
        <v>1620</v>
      </c>
      <c r="I55" s="40"/>
      <c r="J55" s="41"/>
    </row>
    <row r="56" spans="1:10" x14ac:dyDescent="0.25">
      <c r="A56" s="39"/>
      <c r="B56" s="32"/>
      <c r="C56" s="8" t="s">
        <v>17</v>
      </c>
      <c r="D56" s="9">
        <f t="shared" si="3"/>
        <v>720</v>
      </c>
      <c r="E56" s="10">
        <v>8640</v>
      </c>
      <c r="F56" s="11">
        <v>0.59</v>
      </c>
      <c r="G56" s="12">
        <f t="shared" si="4"/>
        <v>424.79999999999995</v>
      </c>
      <c r="H56" s="12">
        <f t="shared" si="5"/>
        <v>5097.5999999999995</v>
      </c>
      <c r="I56" s="40"/>
      <c r="J56" s="41"/>
    </row>
    <row r="57" spans="1:10" x14ac:dyDescent="0.25">
      <c r="A57" s="39"/>
      <c r="B57" s="32" t="s">
        <v>18</v>
      </c>
      <c r="C57" s="8" t="s">
        <v>13</v>
      </c>
      <c r="D57" s="9">
        <f t="shared" si="3"/>
        <v>50</v>
      </c>
      <c r="E57" s="10">
        <v>600</v>
      </c>
      <c r="F57" s="11">
        <v>2.54</v>
      </c>
      <c r="G57" s="12">
        <f t="shared" si="4"/>
        <v>127</v>
      </c>
      <c r="H57" s="12">
        <f t="shared" si="5"/>
        <v>1524</v>
      </c>
      <c r="I57" s="40"/>
      <c r="J57" s="41"/>
    </row>
    <row r="58" spans="1:10" x14ac:dyDescent="0.25">
      <c r="A58" s="39"/>
      <c r="B58" s="32"/>
      <c r="C58" s="8" t="s">
        <v>19</v>
      </c>
      <c r="D58" s="9">
        <f t="shared" si="3"/>
        <v>50</v>
      </c>
      <c r="E58" s="10">
        <v>600</v>
      </c>
      <c r="F58" s="11">
        <v>1.66</v>
      </c>
      <c r="G58" s="12">
        <f t="shared" si="4"/>
        <v>83</v>
      </c>
      <c r="H58" s="12">
        <f t="shared" si="5"/>
        <v>996</v>
      </c>
      <c r="I58" s="40"/>
      <c r="J58" s="41"/>
    </row>
    <row r="59" spans="1:10" x14ac:dyDescent="0.25">
      <c r="A59" s="39" t="s">
        <v>28</v>
      </c>
      <c r="B59" s="32" t="s">
        <v>12</v>
      </c>
      <c r="C59" s="8" t="s">
        <v>13</v>
      </c>
      <c r="D59" s="9">
        <f t="shared" si="3"/>
        <v>500</v>
      </c>
      <c r="E59" s="10">
        <v>6000</v>
      </c>
      <c r="F59" s="11">
        <v>0.08</v>
      </c>
      <c r="G59" s="12">
        <f t="shared" si="4"/>
        <v>40</v>
      </c>
      <c r="H59" s="12">
        <f t="shared" si="5"/>
        <v>480</v>
      </c>
      <c r="I59" s="40">
        <f>SUM(G59:G64)</f>
        <v>353.09999999999997</v>
      </c>
      <c r="J59" s="41">
        <f>SUM(H59:H64)</f>
        <v>4237.2</v>
      </c>
    </row>
    <row r="60" spans="1:10" x14ac:dyDescent="0.25">
      <c r="A60" s="39"/>
      <c r="B60" s="32"/>
      <c r="C60" s="8" t="s">
        <v>14</v>
      </c>
      <c r="D60" s="9">
        <f t="shared" si="3"/>
        <v>250</v>
      </c>
      <c r="E60" s="10">
        <v>3000</v>
      </c>
      <c r="F60" s="11">
        <v>0.27</v>
      </c>
      <c r="G60" s="12">
        <f t="shared" si="4"/>
        <v>67.5</v>
      </c>
      <c r="H60" s="12">
        <f t="shared" si="5"/>
        <v>810</v>
      </c>
      <c r="I60" s="40"/>
      <c r="J60" s="41"/>
    </row>
    <row r="61" spans="1:10" x14ac:dyDescent="0.25">
      <c r="A61" s="39"/>
      <c r="B61" s="32" t="s">
        <v>15</v>
      </c>
      <c r="C61" s="8" t="s">
        <v>16</v>
      </c>
      <c r="D61" s="9">
        <f t="shared" si="3"/>
        <v>330</v>
      </c>
      <c r="E61" s="10">
        <v>3960</v>
      </c>
      <c r="F61" s="11">
        <v>0.27</v>
      </c>
      <c r="G61" s="12">
        <f t="shared" si="4"/>
        <v>89.100000000000009</v>
      </c>
      <c r="H61" s="12">
        <f t="shared" si="5"/>
        <v>1069.2</v>
      </c>
      <c r="I61" s="40"/>
      <c r="J61" s="41"/>
    </row>
    <row r="62" spans="1:10" x14ac:dyDescent="0.25">
      <c r="A62" s="39"/>
      <c r="B62" s="32"/>
      <c r="C62" s="8" t="s">
        <v>17</v>
      </c>
      <c r="D62" s="9">
        <f t="shared" si="3"/>
        <v>180</v>
      </c>
      <c r="E62" s="10">
        <v>2160</v>
      </c>
      <c r="F62" s="11">
        <v>0.59</v>
      </c>
      <c r="G62" s="12">
        <f t="shared" si="4"/>
        <v>106.19999999999999</v>
      </c>
      <c r="H62" s="12">
        <f t="shared" si="5"/>
        <v>1274.3999999999999</v>
      </c>
      <c r="I62" s="40"/>
      <c r="J62" s="41"/>
    </row>
    <row r="63" spans="1:10" x14ac:dyDescent="0.25">
      <c r="A63" s="39"/>
      <c r="B63" s="32" t="s">
        <v>18</v>
      </c>
      <c r="C63" s="8" t="s">
        <v>13</v>
      </c>
      <c r="D63" s="9">
        <f t="shared" si="3"/>
        <v>10</v>
      </c>
      <c r="E63" s="10">
        <v>120</v>
      </c>
      <c r="F63" s="11">
        <v>2.54</v>
      </c>
      <c r="G63" s="12">
        <f t="shared" si="4"/>
        <v>25.4</v>
      </c>
      <c r="H63" s="12">
        <f t="shared" si="5"/>
        <v>304.79999999999995</v>
      </c>
      <c r="I63" s="40"/>
      <c r="J63" s="41"/>
    </row>
    <row r="64" spans="1:10" x14ac:dyDescent="0.25">
      <c r="A64" s="39"/>
      <c r="B64" s="32"/>
      <c r="C64" s="8" t="s">
        <v>19</v>
      </c>
      <c r="D64" s="9">
        <f t="shared" si="3"/>
        <v>15</v>
      </c>
      <c r="E64" s="10">
        <v>180</v>
      </c>
      <c r="F64" s="11">
        <v>1.66</v>
      </c>
      <c r="G64" s="12">
        <f t="shared" si="4"/>
        <v>24.9</v>
      </c>
      <c r="H64" s="12">
        <f t="shared" si="5"/>
        <v>298.79999999999995</v>
      </c>
      <c r="I64" s="40"/>
      <c r="J64" s="41"/>
    </row>
    <row r="65" spans="1:10" x14ac:dyDescent="0.25">
      <c r="A65" s="39" t="s">
        <v>29</v>
      </c>
      <c r="B65" s="32" t="s">
        <v>12</v>
      </c>
      <c r="C65" s="8" t="s">
        <v>13</v>
      </c>
      <c r="D65" s="9">
        <f t="shared" si="3"/>
        <v>750</v>
      </c>
      <c r="E65" s="10">
        <v>9000</v>
      </c>
      <c r="F65" s="11">
        <v>0.08</v>
      </c>
      <c r="G65" s="12">
        <f t="shared" si="4"/>
        <v>60</v>
      </c>
      <c r="H65" s="12">
        <f t="shared" si="5"/>
        <v>720</v>
      </c>
      <c r="I65" s="40">
        <f>SUM(G65:G70)</f>
        <v>810.6</v>
      </c>
      <c r="J65" s="41">
        <f>SUM(H65:H70)</f>
        <v>9727.2000000000007</v>
      </c>
    </row>
    <row r="66" spans="1:10" x14ac:dyDescent="0.25">
      <c r="A66" s="39"/>
      <c r="B66" s="32"/>
      <c r="C66" s="8" t="s">
        <v>14</v>
      </c>
      <c r="D66" s="9">
        <f t="shared" si="3"/>
        <v>1000</v>
      </c>
      <c r="E66" s="10">
        <v>12000</v>
      </c>
      <c r="F66" s="11">
        <v>0.27</v>
      </c>
      <c r="G66" s="12">
        <f t="shared" si="4"/>
        <v>270</v>
      </c>
      <c r="H66" s="12">
        <f t="shared" si="5"/>
        <v>3240</v>
      </c>
      <c r="I66" s="40"/>
      <c r="J66" s="41"/>
    </row>
    <row r="67" spans="1:10" x14ac:dyDescent="0.25">
      <c r="A67" s="39"/>
      <c r="B67" s="32" t="s">
        <v>15</v>
      </c>
      <c r="C67" s="8" t="s">
        <v>16</v>
      </c>
      <c r="D67" s="9">
        <f t="shared" si="3"/>
        <v>330</v>
      </c>
      <c r="E67" s="10">
        <v>3960</v>
      </c>
      <c r="F67" s="11">
        <v>0.27</v>
      </c>
      <c r="G67" s="12">
        <f t="shared" si="4"/>
        <v>89.100000000000009</v>
      </c>
      <c r="H67" s="12">
        <f t="shared" si="5"/>
        <v>1069.2</v>
      </c>
      <c r="I67" s="40"/>
      <c r="J67" s="41"/>
    </row>
    <row r="68" spans="1:10" x14ac:dyDescent="0.25">
      <c r="A68" s="39"/>
      <c r="B68" s="32"/>
      <c r="C68" s="8" t="s">
        <v>17</v>
      </c>
      <c r="D68" s="9">
        <f t="shared" si="3"/>
        <v>450</v>
      </c>
      <c r="E68" s="10">
        <v>5400</v>
      </c>
      <c r="F68" s="11">
        <v>0.59</v>
      </c>
      <c r="G68" s="12">
        <f t="shared" si="4"/>
        <v>265.5</v>
      </c>
      <c r="H68" s="12">
        <f t="shared" si="5"/>
        <v>3186</v>
      </c>
      <c r="I68" s="40"/>
      <c r="J68" s="41"/>
    </row>
    <row r="69" spans="1:10" x14ac:dyDescent="0.25">
      <c r="A69" s="39"/>
      <c r="B69" s="32" t="s">
        <v>18</v>
      </c>
      <c r="C69" s="8" t="s">
        <v>13</v>
      </c>
      <c r="D69" s="9">
        <f t="shared" ref="D69:D100" si="6">E69/12</f>
        <v>30</v>
      </c>
      <c r="E69" s="10">
        <v>360</v>
      </c>
      <c r="F69" s="11">
        <v>2.54</v>
      </c>
      <c r="G69" s="12">
        <f t="shared" ref="G69:G100" si="7">D69*F69</f>
        <v>76.2</v>
      </c>
      <c r="H69" s="12">
        <f t="shared" ref="H69:H100" si="8">G69*12</f>
        <v>914.40000000000009</v>
      </c>
      <c r="I69" s="40"/>
      <c r="J69" s="41"/>
    </row>
    <row r="70" spans="1:10" x14ac:dyDescent="0.25">
      <c r="A70" s="39"/>
      <c r="B70" s="32"/>
      <c r="C70" s="8" t="s">
        <v>19</v>
      </c>
      <c r="D70" s="9">
        <f t="shared" si="6"/>
        <v>30</v>
      </c>
      <c r="E70" s="10">
        <v>360</v>
      </c>
      <c r="F70" s="11">
        <v>1.66</v>
      </c>
      <c r="G70" s="12">
        <f t="shared" si="7"/>
        <v>49.8</v>
      </c>
      <c r="H70" s="12">
        <f t="shared" si="8"/>
        <v>597.59999999999991</v>
      </c>
      <c r="I70" s="40"/>
      <c r="J70" s="41"/>
    </row>
    <row r="71" spans="1:10" x14ac:dyDescent="0.25">
      <c r="A71" s="39" t="s">
        <v>30</v>
      </c>
      <c r="B71" s="32" t="s">
        <v>12</v>
      </c>
      <c r="C71" s="8" t="s">
        <v>13</v>
      </c>
      <c r="D71" s="9">
        <f t="shared" si="6"/>
        <v>500</v>
      </c>
      <c r="E71" s="10">
        <v>6000</v>
      </c>
      <c r="F71" s="11">
        <v>0.08</v>
      </c>
      <c r="G71" s="12">
        <f t="shared" si="7"/>
        <v>40</v>
      </c>
      <c r="H71" s="12">
        <f t="shared" si="8"/>
        <v>480</v>
      </c>
      <c r="I71" s="40">
        <f>SUM(G71:G76)</f>
        <v>631.9</v>
      </c>
      <c r="J71" s="41">
        <f>SUM(H71:H76)</f>
        <v>7582.7999999999993</v>
      </c>
    </row>
    <row r="72" spans="1:10" x14ac:dyDescent="0.25">
      <c r="A72" s="39"/>
      <c r="B72" s="32"/>
      <c r="C72" s="8" t="s">
        <v>14</v>
      </c>
      <c r="D72" s="9">
        <f t="shared" si="6"/>
        <v>750</v>
      </c>
      <c r="E72" s="10">
        <v>9000</v>
      </c>
      <c r="F72" s="11">
        <v>0.27</v>
      </c>
      <c r="G72" s="12">
        <f t="shared" si="7"/>
        <v>202.5</v>
      </c>
      <c r="H72" s="12">
        <f t="shared" si="8"/>
        <v>2430</v>
      </c>
      <c r="I72" s="40"/>
      <c r="J72" s="41"/>
    </row>
    <row r="73" spans="1:10" x14ac:dyDescent="0.25">
      <c r="A73" s="39"/>
      <c r="B73" s="32" t="s">
        <v>15</v>
      </c>
      <c r="C73" s="8" t="s">
        <v>16</v>
      </c>
      <c r="D73" s="9">
        <f t="shared" si="6"/>
        <v>330</v>
      </c>
      <c r="E73" s="10">
        <v>3960</v>
      </c>
      <c r="F73" s="11">
        <v>0.27</v>
      </c>
      <c r="G73" s="12">
        <f t="shared" si="7"/>
        <v>89.100000000000009</v>
      </c>
      <c r="H73" s="12">
        <f t="shared" si="8"/>
        <v>1069.2</v>
      </c>
      <c r="I73" s="40"/>
      <c r="J73" s="41"/>
    </row>
    <row r="74" spans="1:10" x14ac:dyDescent="0.25">
      <c r="A74" s="39"/>
      <c r="B74" s="32"/>
      <c r="C74" s="8" t="s">
        <v>17</v>
      </c>
      <c r="D74" s="9">
        <f t="shared" si="6"/>
        <v>360</v>
      </c>
      <c r="E74" s="10">
        <v>4320</v>
      </c>
      <c r="F74" s="11">
        <v>0.59</v>
      </c>
      <c r="G74" s="12">
        <f t="shared" si="7"/>
        <v>212.39999999999998</v>
      </c>
      <c r="H74" s="12">
        <f t="shared" si="8"/>
        <v>2548.7999999999997</v>
      </c>
      <c r="I74" s="40"/>
      <c r="J74" s="41"/>
    </row>
    <row r="75" spans="1:10" x14ac:dyDescent="0.25">
      <c r="A75" s="39"/>
      <c r="B75" s="32" t="s">
        <v>18</v>
      </c>
      <c r="C75" s="8" t="s">
        <v>13</v>
      </c>
      <c r="D75" s="9">
        <f t="shared" si="6"/>
        <v>15</v>
      </c>
      <c r="E75" s="10">
        <v>180</v>
      </c>
      <c r="F75" s="11">
        <v>2.54</v>
      </c>
      <c r="G75" s="12">
        <f t="shared" si="7"/>
        <v>38.1</v>
      </c>
      <c r="H75" s="12">
        <f t="shared" si="8"/>
        <v>457.20000000000005</v>
      </c>
      <c r="I75" s="40"/>
      <c r="J75" s="41"/>
    </row>
    <row r="76" spans="1:10" x14ac:dyDescent="0.25">
      <c r="A76" s="39"/>
      <c r="B76" s="32"/>
      <c r="C76" s="8" t="s">
        <v>19</v>
      </c>
      <c r="D76" s="9">
        <f t="shared" si="6"/>
        <v>30</v>
      </c>
      <c r="E76" s="10">
        <v>360</v>
      </c>
      <c r="F76" s="11">
        <v>1.66</v>
      </c>
      <c r="G76" s="12">
        <f t="shared" si="7"/>
        <v>49.8</v>
      </c>
      <c r="H76" s="12">
        <f t="shared" si="8"/>
        <v>597.59999999999991</v>
      </c>
      <c r="I76" s="40"/>
      <c r="J76" s="41"/>
    </row>
    <row r="77" spans="1:10" x14ac:dyDescent="0.25">
      <c r="A77" s="39" t="s">
        <v>31</v>
      </c>
      <c r="B77" s="32" t="s">
        <v>12</v>
      </c>
      <c r="C77" s="8" t="s">
        <v>13</v>
      </c>
      <c r="D77" s="9">
        <f t="shared" si="6"/>
        <v>500</v>
      </c>
      <c r="E77" s="10">
        <v>6000</v>
      </c>
      <c r="F77" s="11">
        <v>0.08</v>
      </c>
      <c r="G77" s="12">
        <f t="shared" si="7"/>
        <v>40</v>
      </c>
      <c r="H77" s="12">
        <f t="shared" si="8"/>
        <v>480</v>
      </c>
      <c r="I77" s="40">
        <f>SUM(G77:G82)</f>
        <v>631.9</v>
      </c>
      <c r="J77" s="41">
        <f>SUM(H77:H82)</f>
        <v>7582.7999999999993</v>
      </c>
    </row>
    <row r="78" spans="1:10" x14ac:dyDescent="0.25">
      <c r="A78" s="39"/>
      <c r="B78" s="32"/>
      <c r="C78" s="8" t="s">
        <v>14</v>
      </c>
      <c r="D78" s="9">
        <f t="shared" si="6"/>
        <v>750</v>
      </c>
      <c r="E78" s="10">
        <v>9000</v>
      </c>
      <c r="F78" s="11">
        <v>0.27</v>
      </c>
      <c r="G78" s="12">
        <f t="shared" si="7"/>
        <v>202.5</v>
      </c>
      <c r="H78" s="12">
        <f t="shared" si="8"/>
        <v>2430</v>
      </c>
      <c r="I78" s="40"/>
      <c r="J78" s="41"/>
    </row>
    <row r="79" spans="1:10" x14ac:dyDescent="0.25">
      <c r="A79" s="39"/>
      <c r="B79" s="32" t="s">
        <v>15</v>
      </c>
      <c r="C79" s="8" t="s">
        <v>16</v>
      </c>
      <c r="D79" s="9">
        <f t="shared" si="6"/>
        <v>330</v>
      </c>
      <c r="E79" s="10">
        <v>3960</v>
      </c>
      <c r="F79" s="11">
        <v>0.27</v>
      </c>
      <c r="G79" s="12">
        <f t="shared" si="7"/>
        <v>89.100000000000009</v>
      </c>
      <c r="H79" s="12">
        <f t="shared" si="8"/>
        <v>1069.2</v>
      </c>
      <c r="I79" s="40"/>
      <c r="J79" s="41"/>
    </row>
    <row r="80" spans="1:10" x14ac:dyDescent="0.25">
      <c r="A80" s="39"/>
      <c r="B80" s="32"/>
      <c r="C80" s="8" t="s">
        <v>17</v>
      </c>
      <c r="D80" s="9">
        <f t="shared" si="6"/>
        <v>360</v>
      </c>
      <c r="E80" s="10">
        <v>4320</v>
      </c>
      <c r="F80" s="11">
        <v>0.59</v>
      </c>
      <c r="G80" s="12">
        <f t="shared" si="7"/>
        <v>212.39999999999998</v>
      </c>
      <c r="H80" s="12">
        <f t="shared" si="8"/>
        <v>2548.7999999999997</v>
      </c>
      <c r="I80" s="40"/>
      <c r="J80" s="41"/>
    </row>
    <row r="81" spans="1:10" x14ac:dyDescent="0.25">
      <c r="A81" s="39"/>
      <c r="B81" s="32" t="s">
        <v>18</v>
      </c>
      <c r="C81" s="8" t="s">
        <v>13</v>
      </c>
      <c r="D81" s="9">
        <f t="shared" si="6"/>
        <v>15</v>
      </c>
      <c r="E81" s="10">
        <v>180</v>
      </c>
      <c r="F81" s="11">
        <v>2.54</v>
      </c>
      <c r="G81" s="12">
        <f t="shared" si="7"/>
        <v>38.1</v>
      </c>
      <c r="H81" s="12">
        <f t="shared" si="8"/>
        <v>457.20000000000005</v>
      </c>
      <c r="I81" s="40"/>
      <c r="J81" s="41"/>
    </row>
    <row r="82" spans="1:10" x14ac:dyDescent="0.25">
      <c r="A82" s="39"/>
      <c r="B82" s="32"/>
      <c r="C82" s="8" t="s">
        <v>19</v>
      </c>
      <c r="D82" s="9">
        <f t="shared" si="6"/>
        <v>30</v>
      </c>
      <c r="E82" s="10">
        <v>360</v>
      </c>
      <c r="F82" s="11">
        <v>1.66</v>
      </c>
      <c r="G82" s="12">
        <f t="shared" si="7"/>
        <v>49.8</v>
      </c>
      <c r="H82" s="12">
        <f t="shared" si="8"/>
        <v>597.59999999999991</v>
      </c>
      <c r="I82" s="40"/>
      <c r="J82" s="41"/>
    </row>
    <row r="83" spans="1:10" x14ac:dyDescent="0.25">
      <c r="A83" s="39" t="s">
        <v>32</v>
      </c>
      <c r="B83" s="32" t="s">
        <v>12</v>
      </c>
      <c r="C83" s="8" t="s">
        <v>13</v>
      </c>
      <c r="D83" s="9">
        <f t="shared" si="6"/>
        <v>280</v>
      </c>
      <c r="E83" s="10">
        <v>3360</v>
      </c>
      <c r="F83" s="11">
        <v>0.08</v>
      </c>
      <c r="G83" s="12">
        <f t="shared" si="7"/>
        <v>22.400000000000002</v>
      </c>
      <c r="H83" s="12">
        <f t="shared" si="8"/>
        <v>268.8</v>
      </c>
      <c r="I83" s="40">
        <f>SUM(G83:G88)</f>
        <v>248.65</v>
      </c>
      <c r="J83" s="41">
        <f>SUM(H83:H88)</f>
        <v>2983.8</v>
      </c>
    </row>
    <row r="84" spans="1:10" x14ac:dyDescent="0.25">
      <c r="A84" s="39"/>
      <c r="B84" s="32"/>
      <c r="C84" s="8" t="s">
        <v>14</v>
      </c>
      <c r="D84" s="9">
        <f t="shared" si="6"/>
        <v>330</v>
      </c>
      <c r="E84" s="10">
        <v>3960</v>
      </c>
      <c r="F84" s="11">
        <v>0.27</v>
      </c>
      <c r="G84" s="12">
        <f t="shared" si="7"/>
        <v>89.100000000000009</v>
      </c>
      <c r="H84" s="12">
        <f t="shared" si="8"/>
        <v>1069.2</v>
      </c>
      <c r="I84" s="40"/>
      <c r="J84" s="41"/>
    </row>
    <row r="85" spans="1:10" x14ac:dyDescent="0.25">
      <c r="A85" s="39"/>
      <c r="B85" s="32" t="s">
        <v>15</v>
      </c>
      <c r="C85" s="8" t="s">
        <v>16</v>
      </c>
      <c r="D85" s="9">
        <f t="shared" si="6"/>
        <v>125</v>
      </c>
      <c r="E85" s="10">
        <v>1500</v>
      </c>
      <c r="F85" s="11">
        <v>0.27</v>
      </c>
      <c r="G85" s="12">
        <f t="shared" si="7"/>
        <v>33.75</v>
      </c>
      <c r="H85" s="12">
        <f t="shared" si="8"/>
        <v>405</v>
      </c>
      <c r="I85" s="40"/>
      <c r="J85" s="41"/>
    </row>
    <row r="86" spans="1:10" x14ac:dyDescent="0.25">
      <c r="A86" s="39"/>
      <c r="B86" s="32"/>
      <c r="C86" s="8" t="s">
        <v>17</v>
      </c>
      <c r="D86" s="9">
        <f t="shared" si="6"/>
        <v>90</v>
      </c>
      <c r="E86" s="10">
        <v>1080</v>
      </c>
      <c r="F86" s="11">
        <v>0.59</v>
      </c>
      <c r="G86" s="12">
        <f t="shared" si="7"/>
        <v>53.099999999999994</v>
      </c>
      <c r="H86" s="12">
        <f t="shared" si="8"/>
        <v>637.19999999999993</v>
      </c>
      <c r="I86" s="40"/>
      <c r="J86" s="41"/>
    </row>
    <row r="87" spans="1:10" x14ac:dyDescent="0.25">
      <c r="A87" s="39"/>
      <c r="B87" s="32" t="s">
        <v>18</v>
      </c>
      <c r="C87" s="8" t="s">
        <v>13</v>
      </c>
      <c r="D87" s="9">
        <f t="shared" si="6"/>
        <v>10</v>
      </c>
      <c r="E87" s="10">
        <v>120</v>
      </c>
      <c r="F87" s="11">
        <v>2.54</v>
      </c>
      <c r="G87" s="12">
        <f t="shared" si="7"/>
        <v>25.4</v>
      </c>
      <c r="H87" s="12">
        <f t="shared" si="8"/>
        <v>304.79999999999995</v>
      </c>
      <c r="I87" s="40"/>
      <c r="J87" s="41"/>
    </row>
    <row r="88" spans="1:10" x14ac:dyDescent="0.25">
      <c r="A88" s="39"/>
      <c r="B88" s="32"/>
      <c r="C88" s="8" t="s">
        <v>19</v>
      </c>
      <c r="D88" s="9">
        <f t="shared" si="6"/>
        <v>15</v>
      </c>
      <c r="E88" s="10">
        <v>180</v>
      </c>
      <c r="F88" s="11">
        <v>1.66</v>
      </c>
      <c r="G88" s="12">
        <f t="shared" si="7"/>
        <v>24.9</v>
      </c>
      <c r="H88" s="12">
        <f t="shared" si="8"/>
        <v>298.79999999999995</v>
      </c>
      <c r="I88" s="40"/>
      <c r="J88" s="41"/>
    </row>
    <row r="89" spans="1:10" x14ac:dyDescent="0.25">
      <c r="A89" s="39" t="s">
        <v>33</v>
      </c>
      <c r="B89" s="32" t="s">
        <v>12</v>
      </c>
      <c r="C89" s="8" t="s">
        <v>13</v>
      </c>
      <c r="D89" s="9">
        <f t="shared" si="6"/>
        <v>750</v>
      </c>
      <c r="E89" s="10">
        <v>9000</v>
      </c>
      <c r="F89" s="11">
        <v>0.08</v>
      </c>
      <c r="G89" s="12">
        <f t="shared" si="7"/>
        <v>60</v>
      </c>
      <c r="H89" s="12">
        <f t="shared" si="8"/>
        <v>720</v>
      </c>
      <c r="I89" s="40">
        <f>SUM(G89:G94)</f>
        <v>772.5</v>
      </c>
      <c r="J89" s="41">
        <f>SUM(H89:H94)</f>
        <v>9270.0000000000018</v>
      </c>
    </row>
    <row r="90" spans="1:10" x14ac:dyDescent="0.25">
      <c r="A90" s="39"/>
      <c r="B90" s="32"/>
      <c r="C90" s="8" t="s">
        <v>14</v>
      </c>
      <c r="D90" s="9">
        <f t="shared" si="6"/>
        <v>1000</v>
      </c>
      <c r="E90" s="10">
        <v>12000</v>
      </c>
      <c r="F90" s="11">
        <v>0.27</v>
      </c>
      <c r="G90" s="12">
        <f t="shared" si="7"/>
        <v>270</v>
      </c>
      <c r="H90" s="12">
        <f t="shared" si="8"/>
        <v>3240</v>
      </c>
      <c r="I90" s="40"/>
      <c r="J90" s="41"/>
    </row>
    <row r="91" spans="1:10" x14ac:dyDescent="0.25">
      <c r="A91" s="39"/>
      <c r="B91" s="32" t="s">
        <v>15</v>
      </c>
      <c r="C91" s="8" t="s">
        <v>16</v>
      </c>
      <c r="D91" s="9">
        <f t="shared" si="6"/>
        <v>330</v>
      </c>
      <c r="E91" s="10">
        <v>3960</v>
      </c>
      <c r="F91" s="11">
        <v>0.27</v>
      </c>
      <c r="G91" s="12">
        <f t="shared" si="7"/>
        <v>89.100000000000009</v>
      </c>
      <c r="H91" s="12">
        <f t="shared" si="8"/>
        <v>1069.2</v>
      </c>
      <c r="I91" s="40"/>
      <c r="J91" s="41"/>
    </row>
    <row r="92" spans="1:10" x14ac:dyDescent="0.25">
      <c r="A92" s="39"/>
      <c r="B92" s="32"/>
      <c r="C92" s="8" t="s">
        <v>17</v>
      </c>
      <c r="D92" s="9">
        <f t="shared" si="6"/>
        <v>450</v>
      </c>
      <c r="E92" s="10">
        <v>5400</v>
      </c>
      <c r="F92" s="11">
        <v>0.59</v>
      </c>
      <c r="G92" s="12">
        <f t="shared" si="7"/>
        <v>265.5</v>
      </c>
      <c r="H92" s="12">
        <f t="shared" si="8"/>
        <v>3186</v>
      </c>
      <c r="I92" s="40"/>
      <c r="J92" s="41"/>
    </row>
    <row r="93" spans="1:10" x14ac:dyDescent="0.25">
      <c r="A93" s="39"/>
      <c r="B93" s="32" t="s">
        <v>18</v>
      </c>
      <c r="C93" s="8" t="s">
        <v>13</v>
      </c>
      <c r="D93" s="9">
        <f t="shared" si="6"/>
        <v>15</v>
      </c>
      <c r="E93" s="10">
        <v>180</v>
      </c>
      <c r="F93" s="11">
        <v>2.54</v>
      </c>
      <c r="G93" s="12">
        <f t="shared" si="7"/>
        <v>38.1</v>
      </c>
      <c r="H93" s="12">
        <f t="shared" si="8"/>
        <v>457.20000000000005</v>
      </c>
      <c r="I93" s="40"/>
      <c r="J93" s="41"/>
    </row>
    <row r="94" spans="1:10" x14ac:dyDescent="0.25">
      <c r="A94" s="39"/>
      <c r="B94" s="32"/>
      <c r="C94" s="8" t="s">
        <v>19</v>
      </c>
      <c r="D94" s="9">
        <f t="shared" si="6"/>
        <v>30</v>
      </c>
      <c r="E94" s="10">
        <v>360</v>
      </c>
      <c r="F94" s="11">
        <v>1.66</v>
      </c>
      <c r="G94" s="12">
        <f t="shared" si="7"/>
        <v>49.8</v>
      </c>
      <c r="H94" s="12">
        <f t="shared" si="8"/>
        <v>597.59999999999991</v>
      </c>
      <c r="I94" s="40"/>
      <c r="J94" s="41"/>
    </row>
    <row r="95" spans="1:10" x14ac:dyDescent="0.25">
      <c r="A95" s="39" t="s">
        <v>34</v>
      </c>
      <c r="B95" s="32" t="s">
        <v>12</v>
      </c>
      <c r="C95" s="8" t="s">
        <v>13</v>
      </c>
      <c r="D95" s="9">
        <f t="shared" si="6"/>
        <v>6600</v>
      </c>
      <c r="E95" s="10">
        <v>79200</v>
      </c>
      <c r="F95" s="11">
        <v>0.08</v>
      </c>
      <c r="G95" s="12">
        <f t="shared" si="7"/>
        <v>528</v>
      </c>
      <c r="H95" s="12">
        <f t="shared" si="8"/>
        <v>6336</v>
      </c>
      <c r="I95" s="40">
        <f>SUM(G95:G100)</f>
        <v>3106.8</v>
      </c>
      <c r="J95" s="41">
        <f>SUM(H95:H100)</f>
        <v>37281.600000000006</v>
      </c>
    </row>
    <row r="96" spans="1:10" x14ac:dyDescent="0.25">
      <c r="A96" s="39"/>
      <c r="B96" s="32"/>
      <c r="C96" s="8" t="s">
        <v>14</v>
      </c>
      <c r="D96" s="9">
        <f t="shared" si="6"/>
        <v>6700</v>
      </c>
      <c r="E96" s="10">
        <v>80400</v>
      </c>
      <c r="F96" s="11">
        <v>0.27</v>
      </c>
      <c r="G96" s="12">
        <f t="shared" si="7"/>
        <v>1809.0000000000002</v>
      </c>
      <c r="H96" s="12">
        <f t="shared" si="8"/>
        <v>21708.000000000004</v>
      </c>
      <c r="I96" s="40"/>
      <c r="J96" s="41"/>
    </row>
    <row r="97" spans="1:10" x14ac:dyDescent="0.25">
      <c r="A97" s="39"/>
      <c r="B97" s="32" t="s">
        <v>15</v>
      </c>
      <c r="C97" s="8" t="s">
        <v>16</v>
      </c>
      <c r="D97" s="9">
        <f t="shared" si="6"/>
        <v>500</v>
      </c>
      <c r="E97" s="10">
        <v>6000</v>
      </c>
      <c r="F97" s="11">
        <v>0.27</v>
      </c>
      <c r="G97" s="12">
        <f t="shared" si="7"/>
        <v>135</v>
      </c>
      <c r="H97" s="12">
        <f t="shared" si="8"/>
        <v>1620</v>
      </c>
      <c r="I97" s="40"/>
      <c r="J97" s="41"/>
    </row>
    <row r="98" spans="1:10" x14ac:dyDescent="0.25">
      <c r="A98" s="39"/>
      <c r="B98" s="32"/>
      <c r="C98" s="8" t="s">
        <v>17</v>
      </c>
      <c r="D98" s="9">
        <f t="shared" si="6"/>
        <v>720</v>
      </c>
      <c r="E98" s="10">
        <v>8640</v>
      </c>
      <c r="F98" s="11">
        <v>0.59</v>
      </c>
      <c r="G98" s="12">
        <f t="shared" si="7"/>
        <v>424.79999999999995</v>
      </c>
      <c r="H98" s="12">
        <f t="shared" si="8"/>
        <v>5097.5999999999995</v>
      </c>
      <c r="I98" s="40"/>
      <c r="J98" s="41"/>
    </row>
    <row r="99" spans="1:10" x14ac:dyDescent="0.25">
      <c r="A99" s="39"/>
      <c r="B99" s="32" t="s">
        <v>18</v>
      </c>
      <c r="C99" s="8" t="s">
        <v>13</v>
      </c>
      <c r="D99" s="9">
        <f t="shared" si="6"/>
        <v>50</v>
      </c>
      <c r="E99" s="10">
        <v>600</v>
      </c>
      <c r="F99" s="11">
        <v>2.54</v>
      </c>
      <c r="G99" s="12">
        <f t="shared" si="7"/>
        <v>127</v>
      </c>
      <c r="H99" s="12">
        <f t="shared" si="8"/>
        <v>1524</v>
      </c>
      <c r="I99" s="40"/>
      <c r="J99" s="41"/>
    </row>
    <row r="100" spans="1:10" x14ac:dyDescent="0.25">
      <c r="A100" s="39"/>
      <c r="B100" s="32"/>
      <c r="C100" s="8" t="s">
        <v>19</v>
      </c>
      <c r="D100" s="9">
        <f t="shared" si="6"/>
        <v>50</v>
      </c>
      <c r="E100" s="10">
        <v>600</v>
      </c>
      <c r="F100" s="11">
        <v>1.66</v>
      </c>
      <c r="G100" s="12">
        <f t="shared" si="7"/>
        <v>83</v>
      </c>
      <c r="H100" s="12">
        <f t="shared" si="8"/>
        <v>996</v>
      </c>
      <c r="I100" s="40"/>
      <c r="J100" s="41"/>
    </row>
    <row r="101" spans="1:10" x14ac:dyDescent="0.25">
      <c r="A101" s="39" t="s">
        <v>35</v>
      </c>
      <c r="B101" s="32" t="s">
        <v>12</v>
      </c>
      <c r="C101" s="8" t="s">
        <v>13</v>
      </c>
      <c r="D101" s="9">
        <f t="shared" ref="D101:D132" si="9">E101/12</f>
        <v>500</v>
      </c>
      <c r="E101" s="10">
        <v>6000</v>
      </c>
      <c r="F101" s="11">
        <v>0.08</v>
      </c>
      <c r="G101" s="12">
        <f t="shared" ref="G101:G132" si="10">D101*F101</f>
        <v>40</v>
      </c>
      <c r="H101" s="12">
        <f t="shared" ref="H101:H132" si="11">G101*12</f>
        <v>480</v>
      </c>
      <c r="I101" s="40">
        <f>SUM(G101:G106)</f>
        <v>420.59999999999997</v>
      </c>
      <c r="J101" s="41">
        <f>SUM(H101:H106)</f>
        <v>5047.2</v>
      </c>
    </row>
    <row r="102" spans="1:10" x14ac:dyDescent="0.25">
      <c r="A102" s="39"/>
      <c r="B102" s="32"/>
      <c r="C102" s="8" t="s">
        <v>14</v>
      </c>
      <c r="D102" s="9">
        <f t="shared" si="9"/>
        <v>500</v>
      </c>
      <c r="E102" s="10">
        <v>6000</v>
      </c>
      <c r="F102" s="11">
        <v>0.27</v>
      </c>
      <c r="G102" s="12">
        <f t="shared" si="10"/>
        <v>135</v>
      </c>
      <c r="H102" s="12">
        <f t="shared" si="11"/>
        <v>1620</v>
      </c>
      <c r="I102" s="40"/>
      <c r="J102" s="41"/>
    </row>
    <row r="103" spans="1:10" x14ac:dyDescent="0.25">
      <c r="A103" s="39"/>
      <c r="B103" s="32" t="s">
        <v>15</v>
      </c>
      <c r="C103" s="8" t="s">
        <v>16</v>
      </c>
      <c r="D103" s="9">
        <f t="shared" si="9"/>
        <v>330</v>
      </c>
      <c r="E103" s="10">
        <v>3960</v>
      </c>
      <c r="F103" s="11">
        <v>0.27</v>
      </c>
      <c r="G103" s="12">
        <f t="shared" si="10"/>
        <v>89.100000000000009</v>
      </c>
      <c r="H103" s="12">
        <f t="shared" si="11"/>
        <v>1069.2</v>
      </c>
      <c r="I103" s="40"/>
      <c r="J103" s="41"/>
    </row>
    <row r="104" spans="1:10" x14ac:dyDescent="0.25">
      <c r="A104" s="39"/>
      <c r="B104" s="32"/>
      <c r="C104" s="8" t="s">
        <v>17</v>
      </c>
      <c r="D104" s="9">
        <f t="shared" si="9"/>
        <v>180</v>
      </c>
      <c r="E104" s="10">
        <v>2160</v>
      </c>
      <c r="F104" s="11">
        <v>0.59</v>
      </c>
      <c r="G104" s="12">
        <f t="shared" si="10"/>
        <v>106.19999999999999</v>
      </c>
      <c r="H104" s="12">
        <f t="shared" si="11"/>
        <v>1274.3999999999999</v>
      </c>
      <c r="I104" s="40"/>
      <c r="J104" s="41"/>
    </row>
    <row r="105" spans="1:10" x14ac:dyDescent="0.25">
      <c r="A105" s="39"/>
      <c r="B105" s="32" t="s">
        <v>18</v>
      </c>
      <c r="C105" s="8" t="s">
        <v>13</v>
      </c>
      <c r="D105" s="9">
        <f t="shared" si="9"/>
        <v>10</v>
      </c>
      <c r="E105" s="10">
        <v>120</v>
      </c>
      <c r="F105" s="11">
        <v>2.54</v>
      </c>
      <c r="G105" s="12">
        <f t="shared" si="10"/>
        <v>25.4</v>
      </c>
      <c r="H105" s="12">
        <f t="shared" si="11"/>
        <v>304.79999999999995</v>
      </c>
      <c r="I105" s="40"/>
      <c r="J105" s="41"/>
    </row>
    <row r="106" spans="1:10" x14ac:dyDescent="0.25">
      <c r="A106" s="39"/>
      <c r="B106" s="32"/>
      <c r="C106" s="8" t="s">
        <v>19</v>
      </c>
      <c r="D106" s="9">
        <f t="shared" si="9"/>
        <v>15</v>
      </c>
      <c r="E106" s="10">
        <v>180</v>
      </c>
      <c r="F106" s="11">
        <v>1.66</v>
      </c>
      <c r="G106" s="12">
        <f t="shared" si="10"/>
        <v>24.9</v>
      </c>
      <c r="H106" s="12">
        <f t="shared" si="11"/>
        <v>298.79999999999995</v>
      </c>
      <c r="I106" s="40"/>
      <c r="J106" s="41"/>
    </row>
    <row r="107" spans="1:10" x14ac:dyDescent="0.25">
      <c r="A107" s="39" t="s">
        <v>36</v>
      </c>
      <c r="B107" s="32" t="s">
        <v>12</v>
      </c>
      <c r="C107" s="8" t="s">
        <v>13</v>
      </c>
      <c r="D107" s="9">
        <f t="shared" si="9"/>
        <v>750</v>
      </c>
      <c r="E107" s="10">
        <v>9000</v>
      </c>
      <c r="F107" s="11">
        <v>0.08</v>
      </c>
      <c r="G107" s="12">
        <f t="shared" si="10"/>
        <v>60</v>
      </c>
      <c r="H107" s="12">
        <f t="shared" si="11"/>
        <v>720</v>
      </c>
      <c r="I107" s="40">
        <f>SUM(G107:G112)</f>
        <v>810.6</v>
      </c>
      <c r="J107" s="41">
        <f>SUM(H107:H112)</f>
        <v>9727.2000000000007</v>
      </c>
    </row>
    <row r="108" spans="1:10" x14ac:dyDescent="0.25">
      <c r="A108" s="39"/>
      <c r="B108" s="32"/>
      <c r="C108" s="8" t="s">
        <v>14</v>
      </c>
      <c r="D108" s="9">
        <f t="shared" si="9"/>
        <v>1000</v>
      </c>
      <c r="E108" s="10">
        <v>12000</v>
      </c>
      <c r="F108" s="11">
        <v>0.27</v>
      </c>
      <c r="G108" s="12">
        <f t="shared" si="10"/>
        <v>270</v>
      </c>
      <c r="H108" s="12">
        <f t="shared" si="11"/>
        <v>3240</v>
      </c>
      <c r="I108" s="40"/>
      <c r="J108" s="41"/>
    </row>
    <row r="109" spans="1:10" x14ac:dyDescent="0.25">
      <c r="A109" s="39"/>
      <c r="B109" s="32" t="s">
        <v>15</v>
      </c>
      <c r="C109" s="8" t="s">
        <v>16</v>
      </c>
      <c r="D109" s="9">
        <f t="shared" si="9"/>
        <v>330</v>
      </c>
      <c r="E109" s="10">
        <v>3960</v>
      </c>
      <c r="F109" s="11">
        <v>0.27</v>
      </c>
      <c r="G109" s="12">
        <f t="shared" si="10"/>
        <v>89.100000000000009</v>
      </c>
      <c r="H109" s="12">
        <f t="shared" si="11"/>
        <v>1069.2</v>
      </c>
      <c r="I109" s="40"/>
      <c r="J109" s="41"/>
    </row>
    <row r="110" spans="1:10" x14ac:dyDescent="0.25">
      <c r="A110" s="39"/>
      <c r="B110" s="32"/>
      <c r="C110" s="8" t="s">
        <v>17</v>
      </c>
      <c r="D110" s="9">
        <f t="shared" si="9"/>
        <v>450</v>
      </c>
      <c r="E110" s="10">
        <v>5400</v>
      </c>
      <c r="F110" s="11">
        <v>0.59</v>
      </c>
      <c r="G110" s="12">
        <f t="shared" si="10"/>
        <v>265.5</v>
      </c>
      <c r="H110" s="12">
        <f t="shared" si="11"/>
        <v>3186</v>
      </c>
      <c r="I110" s="40"/>
      <c r="J110" s="41"/>
    </row>
    <row r="111" spans="1:10" x14ac:dyDescent="0.25">
      <c r="A111" s="39"/>
      <c r="B111" s="32" t="s">
        <v>18</v>
      </c>
      <c r="C111" s="8" t="s">
        <v>13</v>
      </c>
      <c r="D111" s="9">
        <f t="shared" si="9"/>
        <v>30</v>
      </c>
      <c r="E111" s="10">
        <v>360</v>
      </c>
      <c r="F111" s="11">
        <v>2.54</v>
      </c>
      <c r="G111" s="12">
        <f t="shared" si="10"/>
        <v>76.2</v>
      </c>
      <c r="H111" s="12">
        <f t="shared" si="11"/>
        <v>914.40000000000009</v>
      </c>
      <c r="I111" s="40"/>
      <c r="J111" s="41"/>
    </row>
    <row r="112" spans="1:10" x14ac:dyDescent="0.25">
      <c r="A112" s="39"/>
      <c r="B112" s="32"/>
      <c r="C112" s="8" t="s">
        <v>19</v>
      </c>
      <c r="D112" s="9">
        <f t="shared" si="9"/>
        <v>30</v>
      </c>
      <c r="E112" s="10">
        <v>360</v>
      </c>
      <c r="F112" s="11">
        <v>1.66</v>
      </c>
      <c r="G112" s="12">
        <f t="shared" si="10"/>
        <v>49.8</v>
      </c>
      <c r="H112" s="12">
        <f t="shared" si="11"/>
        <v>597.59999999999991</v>
      </c>
      <c r="I112" s="40"/>
      <c r="J112" s="41"/>
    </row>
    <row r="113" spans="1:10" x14ac:dyDescent="0.25">
      <c r="A113" s="39" t="s">
        <v>37</v>
      </c>
      <c r="B113" s="32" t="s">
        <v>12</v>
      </c>
      <c r="C113" s="8" t="s">
        <v>13</v>
      </c>
      <c r="D113" s="9">
        <f t="shared" si="9"/>
        <v>750</v>
      </c>
      <c r="E113" s="10">
        <v>9000</v>
      </c>
      <c r="F113" s="11">
        <v>0.08</v>
      </c>
      <c r="G113" s="12">
        <f t="shared" si="10"/>
        <v>60</v>
      </c>
      <c r="H113" s="12">
        <f t="shared" si="11"/>
        <v>720</v>
      </c>
      <c r="I113" s="40">
        <f>SUM(G113:G118)</f>
        <v>772.5</v>
      </c>
      <c r="J113" s="41">
        <f>SUM(H113:H118)</f>
        <v>9270.0000000000018</v>
      </c>
    </row>
    <row r="114" spans="1:10" x14ac:dyDescent="0.25">
      <c r="A114" s="39"/>
      <c r="B114" s="32"/>
      <c r="C114" s="8" t="s">
        <v>14</v>
      </c>
      <c r="D114" s="9">
        <f t="shared" si="9"/>
        <v>1000</v>
      </c>
      <c r="E114" s="10">
        <v>12000</v>
      </c>
      <c r="F114" s="11">
        <v>0.27</v>
      </c>
      <c r="G114" s="12">
        <f t="shared" si="10"/>
        <v>270</v>
      </c>
      <c r="H114" s="12">
        <f t="shared" si="11"/>
        <v>3240</v>
      </c>
      <c r="I114" s="40"/>
      <c r="J114" s="41"/>
    </row>
    <row r="115" spans="1:10" x14ac:dyDescent="0.25">
      <c r="A115" s="39"/>
      <c r="B115" s="32" t="s">
        <v>15</v>
      </c>
      <c r="C115" s="8" t="s">
        <v>16</v>
      </c>
      <c r="D115" s="9">
        <f t="shared" si="9"/>
        <v>330</v>
      </c>
      <c r="E115" s="10">
        <v>3960</v>
      </c>
      <c r="F115" s="11">
        <v>0.27</v>
      </c>
      <c r="G115" s="12">
        <f t="shared" si="10"/>
        <v>89.100000000000009</v>
      </c>
      <c r="H115" s="12">
        <f t="shared" si="11"/>
        <v>1069.2</v>
      </c>
      <c r="I115" s="40"/>
      <c r="J115" s="41"/>
    </row>
    <row r="116" spans="1:10" x14ac:dyDescent="0.25">
      <c r="A116" s="39"/>
      <c r="B116" s="32"/>
      <c r="C116" s="8" t="s">
        <v>17</v>
      </c>
      <c r="D116" s="9">
        <f t="shared" si="9"/>
        <v>450</v>
      </c>
      <c r="E116" s="10">
        <v>5400</v>
      </c>
      <c r="F116" s="11">
        <v>0.59</v>
      </c>
      <c r="G116" s="12">
        <f t="shared" si="10"/>
        <v>265.5</v>
      </c>
      <c r="H116" s="12">
        <f t="shared" si="11"/>
        <v>3186</v>
      </c>
      <c r="I116" s="40"/>
      <c r="J116" s="41"/>
    </row>
    <row r="117" spans="1:10" x14ac:dyDescent="0.25">
      <c r="A117" s="39"/>
      <c r="B117" s="32" t="s">
        <v>18</v>
      </c>
      <c r="C117" s="8" t="s">
        <v>13</v>
      </c>
      <c r="D117" s="9">
        <f t="shared" si="9"/>
        <v>15</v>
      </c>
      <c r="E117" s="10">
        <v>180</v>
      </c>
      <c r="F117" s="11">
        <v>2.54</v>
      </c>
      <c r="G117" s="12">
        <f t="shared" si="10"/>
        <v>38.1</v>
      </c>
      <c r="H117" s="12">
        <f t="shared" si="11"/>
        <v>457.20000000000005</v>
      </c>
      <c r="I117" s="40"/>
      <c r="J117" s="41"/>
    </row>
    <row r="118" spans="1:10" x14ac:dyDescent="0.25">
      <c r="A118" s="39"/>
      <c r="B118" s="32"/>
      <c r="C118" s="8" t="s">
        <v>19</v>
      </c>
      <c r="D118" s="9">
        <f t="shared" si="9"/>
        <v>30</v>
      </c>
      <c r="E118" s="10">
        <v>360</v>
      </c>
      <c r="F118" s="11">
        <v>1.66</v>
      </c>
      <c r="G118" s="12">
        <f t="shared" si="10"/>
        <v>49.8</v>
      </c>
      <c r="H118" s="12">
        <f t="shared" si="11"/>
        <v>597.59999999999991</v>
      </c>
      <c r="I118" s="40"/>
      <c r="J118" s="41"/>
    </row>
    <row r="119" spans="1:10" x14ac:dyDescent="0.25">
      <c r="A119" s="39" t="s">
        <v>38</v>
      </c>
      <c r="B119" s="32" t="s">
        <v>12</v>
      </c>
      <c r="C119" s="8" t="s">
        <v>13</v>
      </c>
      <c r="D119" s="9">
        <f t="shared" si="9"/>
        <v>750</v>
      </c>
      <c r="E119" s="10">
        <v>9000</v>
      </c>
      <c r="F119" s="11">
        <v>0.08</v>
      </c>
      <c r="G119" s="12">
        <f t="shared" si="10"/>
        <v>60</v>
      </c>
      <c r="H119" s="12">
        <f t="shared" si="11"/>
        <v>720</v>
      </c>
      <c r="I119" s="40">
        <f>SUM(G119:G124)</f>
        <v>772.5</v>
      </c>
      <c r="J119" s="41">
        <f>SUM(H119:H124)</f>
        <v>9270.0000000000018</v>
      </c>
    </row>
    <row r="120" spans="1:10" x14ac:dyDescent="0.25">
      <c r="A120" s="39"/>
      <c r="B120" s="32"/>
      <c r="C120" s="8" t="s">
        <v>14</v>
      </c>
      <c r="D120" s="9">
        <f t="shared" si="9"/>
        <v>1000</v>
      </c>
      <c r="E120" s="10">
        <v>12000</v>
      </c>
      <c r="F120" s="11">
        <v>0.27</v>
      </c>
      <c r="G120" s="12">
        <f t="shared" si="10"/>
        <v>270</v>
      </c>
      <c r="H120" s="12">
        <f t="shared" si="11"/>
        <v>3240</v>
      </c>
      <c r="I120" s="40"/>
      <c r="J120" s="41"/>
    </row>
    <row r="121" spans="1:10" x14ac:dyDescent="0.25">
      <c r="A121" s="39"/>
      <c r="B121" s="32" t="s">
        <v>15</v>
      </c>
      <c r="C121" s="8" t="s">
        <v>16</v>
      </c>
      <c r="D121" s="9">
        <f t="shared" si="9"/>
        <v>330</v>
      </c>
      <c r="E121" s="10">
        <v>3960</v>
      </c>
      <c r="F121" s="11">
        <v>0.27</v>
      </c>
      <c r="G121" s="12">
        <f t="shared" si="10"/>
        <v>89.100000000000009</v>
      </c>
      <c r="H121" s="12">
        <f t="shared" si="11"/>
        <v>1069.2</v>
      </c>
      <c r="I121" s="40"/>
      <c r="J121" s="41"/>
    </row>
    <row r="122" spans="1:10" x14ac:dyDescent="0.25">
      <c r="A122" s="39"/>
      <c r="B122" s="32"/>
      <c r="C122" s="8" t="s">
        <v>17</v>
      </c>
      <c r="D122" s="9">
        <f t="shared" si="9"/>
        <v>450</v>
      </c>
      <c r="E122" s="10">
        <v>5400</v>
      </c>
      <c r="F122" s="11">
        <v>0.59</v>
      </c>
      <c r="G122" s="12">
        <f t="shared" si="10"/>
        <v>265.5</v>
      </c>
      <c r="H122" s="12">
        <f t="shared" si="11"/>
        <v>3186</v>
      </c>
      <c r="I122" s="40"/>
      <c r="J122" s="41"/>
    </row>
    <row r="123" spans="1:10" x14ac:dyDescent="0.25">
      <c r="A123" s="39"/>
      <c r="B123" s="32" t="s">
        <v>18</v>
      </c>
      <c r="C123" s="8" t="s">
        <v>13</v>
      </c>
      <c r="D123" s="9">
        <f t="shared" si="9"/>
        <v>15</v>
      </c>
      <c r="E123" s="10">
        <v>180</v>
      </c>
      <c r="F123" s="11">
        <v>2.54</v>
      </c>
      <c r="G123" s="12">
        <f t="shared" si="10"/>
        <v>38.1</v>
      </c>
      <c r="H123" s="12">
        <f t="shared" si="11"/>
        <v>457.20000000000005</v>
      </c>
      <c r="I123" s="40"/>
      <c r="J123" s="41"/>
    </row>
    <row r="124" spans="1:10" x14ac:dyDescent="0.25">
      <c r="A124" s="39"/>
      <c r="B124" s="32"/>
      <c r="C124" s="8" t="s">
        <v>19</v>
      </c>
      <c r="D124" s="9">
        <f t="shared" si="9"/>
        <v>30</v>
      </c>
      <c r="E124" s="10">
        <v>360</v>
      </c>
      <c r="F124" s="11">
        <v>1.66</v>
      </c>
      <c r="G124" s="12">
        <f t="shared" si="10"/>
        <v>49.8</v>
      </c>
      <c r="H124" s="12">
        <f t="shared" si="11"/>
        <v>597.59999999999991</v>
      </c>
      <c r="I124" s="40"/>
      <c r="J124" s="41"/>
    </row>
    <row r="125" spans="1:10" x14ac:dyDescent="0.25">
      <c r="A125" s="39" t="s">
        <v>39</v>
      </c>
      <c r="B125" s="32" t="s">
        <v>12</v>
      </c>
      <c r="C125" s="8" t="s">
        <v>13</v>
      </c>
      <c r="D125" s="9">
        <f t="shared" si="9"/>
        <v>750</v>
      </c>
      <c r="E125" s="10">
        <v>9000</v>
      </c>
      <c r="F125" s="11">
        <v>0.08</v>
      </c>
      <c r="G125" s="12">
        <f t="shared" si="10"/>
        <v>60</v>
      </c>
      <c r="H125" s="12">
        <f t="shared" si="11"/>
        <v>720</v>
      </c>
      <c r="I125" s="40">
        <f>SUM(G125:G130)</f>
        <v>772.5</v>
      </c>
      <c r="J125" s="41">
        <f>SUM(H125:H130)</f>
        <v>9270.0000000000018</v>
      </c>
    </row>
    <row r="126" spans="1:10" x14ac:dyDescent="0.25">
      <c r="A126" s="39"/>
      <c r="B126" s="32"/>
      <c r="C126" s="8" t="s">
        <v>14</v>
      </c>
      <c r="D126" s="9">
        <f t="shared" si="9"/>
        <v>1000</v>
      </c>
      <c r="E126" s="10">
        <v>12000</v>
      </c>
      <c r="F126" s="11">
        <v>0.27</v>
      </c>
      <c r="G126" s="12">
        <f t="shared" si="10"/>
        <v>270</v>
      </c>
      <c r="H126" s="12">
        <f t="shared" si="11"/>
        <v>3240</v>
      </c>
      <c r="I126" s="40"/>
      <c r="J126" s="41"/>
    </row>
    <row r="127" spans="1:10" x14ac:dyDescent="0.25">
      <c r="A127" s="39"/>
      <c r="B127" s="32" t="s">
        <v>15</v>
      </c>
      <c r="C127" s="8" t="s">
        <v>16</v>
      </c>
      <c r="D127" s="9">
        <f t="shared" si="9"/>
        <v>330</v>
      </c>
      <c r="E127" s="10">
        <v>3960</v>
      </c>
      <c r="F127" s="11">
        <v>0.27</v>
      </c>
      <c r="G127" s="12">
        <f t="shared" si="10"/>
        <v>89.100000000000009</v>
      </c>
      <c r="H127" s="12">
        <f t="shared" si="11"/>
        <v>1069.2</v>
      </c>
      <c r="I127" s="40"/>
      <c r="J127" s="41"/>
    </row>
    <row r="128" spans="1:10" x14ac:dyDescent="0.25">
      <c r="A128" s="39"/>
      <c r="B128" s="32"/>
      <c r="C128" s="8" t="s">
        <v>17</v>
      </c>
      <c r="D128" s="9">
        <f t="shared" si="9"/>
        <v>450</v>
      </c>
      <c r="E128" s="10">
        <v>5400</v>
      </c>
      <c r="F128" s="11">
        <v>0.59</v>
      </c>
      <c r="G128" s="12">
        <f t="shared" si="10"/>
        <v>265.5</v>
      </c>
      <c r="H128" s="12">
        <f t="shared" si="11"/>
        <v>3186</v>
      </c>
      <c r="I128" s="40"/>
      <c r="J128" s="41"/>
    </row>
    <row r="129" spans="1:10" x14ac:dyDescent="0.25">
      <c r="A129" s="39"/>
      <c r="B129" s="32" t="s">
        <v>18</v>
      </c>
      <c r="C129" s="8" t="s">
        <v>13</v>
      </c>
      <c r="D129" s="9">
        <f t="shared" si="9"/>
        <v>15</v>
      </c>
      <c r="E129" s="10">
        <v>180</v>
      </c>
      <c r="F129" s="11">
        <v>2.54</v>
      </c>
      <c r="G129" s="12">
        <f t="shared" si="10"/>
        <v>38.1</v>
      </c>
      <c r="H129" s="12">
        <f t="shared" si="11"/>
        <v>457.20000000000005</v>
      </c>
      <c r="I129" s="40"/>
      <c r="J129" s="41"/>
    </row>
    <row r="130" spans="1:10" x14ac:dyDescent="0.25">
      <c r="A130" s="39"/>
      <c r="B130" s="32"/>
      <c r="C130" s="8" t="s">
        <v>19</v>
      </c>
      <c r="D130" s="9">
        <f t="shared" si="9"/>
        <v>30</v>
      </c>
      <c r="E130" s="10">
        <v>360</v>
      </c>
      <c r="F130" s="11">
        <v>1.66</v>
      </c>
      <c r="G130" s="12">
        <f t="shared" si="10"/>
        <v>49.8</v>
      </c>
      <c r="H130" s="12">
        <f t="shared" si="11"/>
        <v>597.59999999999991</v>
      </c>
      <c r="I130" s="40"/>
      <c r="J130" s="41"/>
    </row>
    <row r="131" spans="1:10" x14ac:dyDescent="0.25">
      <c r="A131" s="39" t="s">
        <v>40</v>
      </c>
      <c r="B131" s="32" t="s">
        <v>12</v>
      </c>
      <c r="C131" s="8" t="s">
        <v>13</v>
      </c>
      <c r="D131" s="9">
        <f t="shared" si="9"/>
        <v>500</v>
      </c>
      <c r="E131" s="10">
        <v>6000</v>
      </c>
      <c r="F131" s="11">
        <v>0.08</v>
      </c>
      <c r="G131" s="12">
        <f t="shared" si="10"/>
        <v>40</v>
      </c>
      <c r="H131" s="12">
        <f t="shared" si="11"/>
        <v>480</v>
      </c>
      <c r="I131" s="40">
        <f>SUM(G131:G136)</f>
        <v>631.9</v>
      </c>
      <c r="J131" s="41">
        <f>SUM(H131:H136)</f>
        <v>7582.7999999999993</v>
      </c>
    </row>
    <row r="132" spans="1:10" x14ac:dyDescent="0.25">
      <c r="A132" s="39"/>
      <c r="B132" s="32"/>
      <c r="C132" s="8" t="s">
        <v>14</v>
      </c>
      <c r="D132" s="9">
        <f t="shared" si="9"/>
        <v>750</v>
      </c>
      <c r="E132" s="10">
        <v>9000</v>
      </c>
      <c r="F132" s="11">
        <v>0.27</v>
      </c>
      <c r="G132" s="12">
        <f t="shared" si="10"/>
        <v>202.5</v>
      </c>
      <c r="H132" s="12">
        <f t="shared" si="11"/>
        <v>2430</v>
      </c>
      <c r="I132" s="40"/>
      <c r="J132" s="41"/>
    </row>
    <row r="133" spans="1:10" x14ac:dyDescent="0.25">
      <c r="A133" s="39"/>
      <c r="B133" s="32" t="s">
        <v>15</v>
      </c>
      <c r="C133" s="8" t="s">
        <v>16</v>
      </c>
      <c r="D133" s="9">
        <f t="shared" ref="D133:D154" si="12">E133/12</f>
        <v>330</v>
      </c>
      <c r="E133" s="10">
        <v>3960</v>
      </c>
      <c r="F133" s="11">
        <v>0.27</v>
      </c>
      <c r="G133" s="12">
        <f t="shared" ref="G133:G154" si="13">D133*F133</f>
        <v>89.100000000000009</v>
      </c>
      <c r="H133" s="12">
        <f t="shared" ref="H133:H154" si="14">G133*12</f>
        <v>1069.2</v>
      </c>
      <c r="I133" s="40"/>
      <c r="J133" s="41"/>
    </row>
    <row r="134" spans="1:10" x14ac:dyDescent="0.25">
      <c r="A134" s="39"/>
      <c r="B134" s="32"/>
      <c r="C134" s="8" t="s">
        <v>17</v>
      </c>
      <c r="D134" s="9">
        <f t="shared" si="12"/>
        <v>360</v>
      </c>
      <c r="E134" s="10">
        <v>4320</v>
      </c>
      <c r="F134" s="11">
        <v>0.59</v>
      </c>
      <c r="G134" s="12">
        <f t="shared" si="13"/>
        <v>212.39999999999998</v>
      </c>
      <c r="H134" s="12">
        <f t="shared" si="14"/>
        <v>2548.7999999999997</v>
      </c>
      <c r="I134" s="40"/>
      <c r="J134" s="41"/>
    </row>
    <row r="135" spans="1:10" x14ac:dyDescent="0.25">
      <c r="A135" s="39"/>
      <c r="B135" s="32" t="s">
        <v>18</v>
      </c>
      <c r="C135" s="8" t="s">
        <v>13</v>
      </c>
      <c r="D135" s="9">
        <f t="shared" si="12"/>
        <v>15</v>
      </c>
      <c r="E135" s="10">
        <v>180</v>
      </c>
      <c r="F135" s="11">
        <v>2.54</v>
      </c>
      <c r="G135" s="12">
        <f t="shared" si="13"/>
        <v>38.1</v>
      </c>
      <c r="H135" s="12">
        <f t="shared" si="14"/>
        <v>457.20000000000005</v>
      </c>
      <c r="I135" s="40"/>
      <c r="J135" s="41"/>
    </row>
    <row r="136" spans="1:10" x14ac:dyDescent="0.25">
      <c r="A136" s="39"/>
      <c r="B136" s="32"/>
      <c r="C136" s="8" t="s">
        <v>19</v>
      </c>
      <c r="D136" s="9">
        <f t="shared" si="12"/>
        <v>30</v>
      </c>
      <c r="E136" s="10">
        <v>360</v>
      </c>
      <c r="F136" s="11">
        <v>1.66</v>
      </c>
      <c r="G136" s="12">
        <f t="shared" si="13"/>
        <v>49.8</v>
      </c>
      <c r="H136" s="12">
        <f t="shared" si="14"/>
        <v>597.59999999999991</v>
      </c>
      <c r="I136" s="40"/>
      <c r="J136" s="41"/>
    </row>
    <row r="137" spans="1:10" x14ac:dyDescent="0.25">
      <c r="A137" s="39" t="s">
        <v>41</v>
      </c>
      <c r="B137" s="32" t="s">
        <v>12</v>
      </c>
      <c r="C137" s="8" t="s">
        <v>13</v>
      </c>
      <c r="D137" s="9">
        <f t="shared" si="12"/>
        <v>500</v>
      </c>
      <c r="E137" s="10">
        <v>6000</v>
      </c>
      <c r="F137" s="11">
        <v>0.08</v>
      </c>
      <c r="G137" s="12">
        <f t="shared" si="13"/>
        <v>40</v>
      </c>
      <c r="H137" s="12">
        <f t="shared" si="14"/>
        <v>480</v>
      </c>
      <c r="I137" s="40">
        <f>SUM(G137:G142)</f>
        <v>631.9</v>
      </c>
      <c r="J137" s="41">
        <f>SUM(H137:H142)</f>
        <v>7582.7999999999993</v>
      </c>
    </row>
    <row r="138" spans="1:10" x14ac:dyDescent="0.25">
      <c r="A138" s="39"/>
      <c r="B138" s="32"/>
      <c r="C138" s="8" t="s">
        <v>14</v>
      </c>
      <c r="D138" s="9">
        <f t="shared" si="12"/>
        <v>750</v>
      </c>
      <c r="E138" s="10">
        <v>9000</v>
      </c>
      <c r="F138" s="11">
        <v>0.27</v>
      </c>
      <c r="G138" s="12">
        <f t="shared" si="13"/>
        <v>202.5</v>
      </c>
      <c r="H138" s="12">
        <f t="shared" si="14"/>
        <v>2430</v>
      </c>
      <c r="I138" s="40"/>
      <c r="J138" s="41"/>
    </row>
    <row r="139" spans="1:10" x14ac:dyDescent="0.25">
      <c r="A139" s="39"/>
      <c r="B139" s="32" t="s">
        <v>15</v>
      </c>
      <c r="C139" s="8" t="s">
        <v>16</v>
      </c>
      <c r="D139" s="9">
        <f t="shared" si="12"/>
        <v>330</v>
      </c>
      <c r="E139" s="10">
        <v>3960</v>
      </c>
      <c r="F139" s="11">
        <v>0.27</v>
      </c>
      <c r="G139" s="12">
        <f t="shared" si="13"/>
        <v>89.100000000000009</v>
      </c>
      <c r="H139" s="12">
        <f t="shared" si="14"/>
        <v>1069.2</v>
      </c>
      <c r="I139" s="40"/>
      <c r="J139" s="41"/>
    </row>
    <row r="140" spans="1:10" x14ac:dyDescent="0.25">
      <c r="A140" s="39"/>
      <c r="B140" s="32"/>
      <c r="C140" s="8" t="s">
        <v>17</v>
      </c>
      <c r="D140" s="9">
        <f t="shared" si="12"/>
        <v>360</v>
      </c>
      <c r="E140" s="10">
        <v>4320</v>
      </c>
      <c r="F140" s="11">
        <v>0.59</v>
      </c>
      <c r="G140" s="12">
        <f t="shared" si="13"/>
        <v>212.39999999999998</v>
      </c>
      <c r="H140" s="12">
        <f t="shared" si="14"/>
        <v>2548.7999999999997</v>
      </c>
      <c r="I140" s="40"/>
      <c r="J140" s="41"/>
    </row>
    <row r="141" spans="1:10" x14ac:dyDescent="0.25">
      <c r="A141" s="39"/>
      <c r="B141" s="32" t="s">
        <v>18</v>
      </c>
      <c r="C141" s="8" t="s">
        <v>13</v>
      </c>
      <c r="D141" s="9">
        <f t="shared" si="12"/>
        <v>15</v>
      </c>
      <c r="E141" s="10">
        <v>180</v>
      </c>
      <c r="F141" s="11">
        <v>2.54</v>
      </c>
      <c r="G141" s="12">
        <f t="shared" si="13"/>
        <v>38.1</v>
      </c>
      <c r="H141" s="12">
        <f t="shared" si="14"/>
        <v>457.20000000000005</v>
      </c>
      <c r="I141" s="40"/>
      <c r="J141" s="41"/>
    </row>
    <row r="142" spans="1:10" x14ac:dyDescent="0.25">
      <c r="A142" s="39"/>
      <c r="B142" s="32"/>
      <c r="C142" s="8" t="s">
        <v>19</v>
      </c>
      <c r="D142" s="9">
        <f t="shared" si="12"/>
        <v>30</v>
      </c>
      <c r="E142" s="10">
        <v>360</v>
      </c>
      <c r="F142" s="11">
        <v>1.66</v>
      </c>
      <c r="G142" s="12">
        <f t="shared" si="13"/>
        <v>49.8</v>
      </c>
      <c r="H142" s="12">
        <f t="shared" si="14"/>
        <v>597.59999999999991</v>
      </c>
      <c r="I142" s="40"/>
      <c r="J142" s="41"/>
    </row>
    <row r="143" spans="1:10" x14ac:dyDescent="0.25">
      <c r="A143" s="39" t="s">
        <v>42</v>
      </c>
      <c r="B143" s="32" t="s">
        <v>12</v>
      </c>
      <c r="C143" s="8" t="s">
        <v>13</v>
      </c>
      <c r="D143" s="9">
        <f t="shared" si="12"/>
        <v>500</v>
      </c>
      <c r="E143" s="10">
        <v>6000</v>
      </c>
      <c r="F143" s="11">
        <v>0.08</v>
      </c>
      <c r="G143" s="12">
        <f t="shared" si="13"/>
        <v>40</v>
      </c>
      <c r="H143" s="12">
        <f t="shared" si="14"/>
        <v>480</v>
      </c>
      <c r="I143" s="40">
        <f>SUM(G143:G148)</f>
        <v>631.9</v>
      </c>
      <c r="J143" s="41">
        <f>SUM(H143:H148)</f>
        <v>7582.7999999999993</v>
      </c>
    </row>
    <row r="144" spans="1:10" x14ac:dyDescent="0.25">
      <c r="A144" s="39"/>
      <c r="B144" s="32"/>
      <c r="C144" s="8" t="s">
        <v>14</v>
      </c>
      <c r="D144" s="9">
        <f t="shared" si="12"/>
        <v>750</v>
      </c>
      <c r="E144" s="10">
        <v>9000</v>
      </c>
      <c r="F144" s="11">
        <v>0.27</v>
      </c>
      <c r="G144" s="12">
        <f t="shared" si="13"/>
        <v>202.5</v>
      </c>
      <c r="H144" s="12">
        <f t="shared" si="14"/>
        <v>2430</v>
      </c>
      <c r="I144" s="40"/>
      <c r="J144" s="41"/>
    </row>
    <row r="145" spans="1:10" x14ac:dyDescent="0.25">
      <c r="A145" s="39"/>
      <c r="B145" s="32" t="s">
        <v>15</v>
      </c>
      <c r="C145" s="8" t="s">
        <v>16</v>
      </c>
      <c r="D145" s="9">
        <f t="shared" si="12"/>
        <v>330</v>
      </c>
      <c r="E145" s="10">
        <v>3960</v>
      </c>
      <c r="F145" s="11">
        <v>0.27</v>
      </c>
      <c r="G145" s="12">
        <f t="shared" si="13"/>
        <v>89.100000000000009</v>
      </c>
      <c r="H145" s="12">
        <f t="shared" si="14"/>
        <v>1069.2</v>
      </c>
      <c r="I145" s="40"/>
      <c r="J145" s="41"/>
    </row>
    <row r="146" spans="1:10" x14ac:dyDescent="0.25">
      <c r="A146" s="39"/>
      <c r="B146" s="32"/>
      <c r="C146" s="8" t="s">
        <v>17</v>
      </c>
      <c r="D146" s="9">
        <f t="shared" si="12"/>
        <v>360</v>
      </c>
      <c r="E146" s="10">
        <v>4320</v>
      </c>
      <c r="F146" s="11">
        <v>0.59</v>
      </c>
      <c r="G146" s="12">
        <f t="shared" si="13"/>
        <v>212.39999999999998</v>
      </c>
      <c r="H146" s="12">
        <f t="shared" si="14"/>
        <v>2548.7999999999997</v>
      </c>
      <c r="I146" s="40"/>
      <c r="J146" s="41"/>
    </row>
    <row r="147" spans="1:10" x14ac:dyDescent="0.25">
      <c r="A147" s="39"/>
      <c r="B147" s="32" t="s">
        <v>18</v>
      </c>
      <c r="C147" s="8" t="s">
        <v>13</v>
      </c>
      <c r="D147" s="9">
        <f t="shared" si="12"/>
        <v>15</v>
      </c>
      <c r="E147" s="10">
        <v>180</v>
      </c>
      <c r="F147" s="11">
        <v>2.54</v>
      </c>
      <c r="G147" s="12">
        <f t="shared" si="13"/>
        <v>38.1</v>
      </c>
      <c r="H147" s="12">
        <f t="shared" si="14"/>
        <v>457.20000000000005</v>
      </c>
      <c r="I147" s="40"/>
      <c r="J147" s="41"/>
    </row>
    <row r="148" spans="1:10" x14ac:dyDescent="0.25">
      <c r="A148" s="39"/>
      <c r="B148" s="32"/>
      <c r="C148" s="8" t="s">
        <v>19</v>
      </c>
      <c r="D148" s="9">
        <f t="shared" si="12"/>
        <v>30</v>
      </c>
      <c r="E148" s="10">
        <v>360</v>
      </c>
      <c r="F148" s="11">
        <v>1.66</v>
      </c>
      <c r="G148" s="12">
        <f t="shared" si="13"/>
        <v>49.8</v>
      </c>
      <c r="H148" s="12">
        <f t="shared" si="14"/>
        <v>597.59999999999991</v>
      </c>
      <c r="I148" s="40"/>
      <c r="J148" s="41"/>
    </row>
    <row r="149" spans="1:10" x14ac:dyDescent="0.25">
      <c r="A149" s="31" t="s">
        <v>43</v>
      </c>
      <c r="B149" s="32" t="s">
        <v>12</v>
      </c>
      <c r="C149" s="8" t="s">
        <v>13</v>
      </c>
      <c r="D149" s="9">
        <f t="shared" si="12"/>
        <v>750</v>
      </c>
      <c r="E149" s="10">
        <v>9000</v>
      </c>
      <c r="F149" s="11">
        <v>0.08</v>
      </c>
      <c r="G149" s="12">
        <f t="shared" si="13"/>
        <v>60</v>
      </c>
      <c r="H149" s="12">
        <f t="shared" si="14"/>
        <v>720</v>
      </c>
      <c r="I149" s="33">
        <f>SUM(G149:G154)</f>
        <v>772.5</v>
      </c>
      <c r="J149" s="34">
        <f>SUM(H149:H154)</f>
        <v>9270.0000000000018</v>
      </c>
    </row>
    <row r="150" spans="1:10" x14ac:dyDescent="0.25">
      <c r="A150" s="31"/>
      <c r="B150" s="32"/>
      <c r="C150" s="8" t="s">
        <v>14</v>
      </c>
      <c r="D150" s="9">
        <f t="shared" si="12"/>
        <v>1000</v>
      </c>
      <c r="E150" s="10">
        <v>12000</v>
      </c>
      <c r="F150" s="11">
        <v>0.27</v>
      </c>
      <c r="G150" s="12">
        <f t="shared" si="13"/>
        <v>270</v>
      </c>
      <c r="H150" s="12">
        <f t="shared" si="14"/>
        <v>3240</v>
      </c>
      <c r="I150" s="33"/>
      <c r="J150" s="34"/>
    </row>
    <row r="151" spans="1:10" x14ac:dyDescent="0.25">
      <c r="A151" s="31"/>
      <c r="B151" s="32" t="s">
        <v>15</v>
      </c>
      <c r="C151" s="8" t="s">
        <v>16</v>
      </c>
      <c r="D151" s="9">
        <f t="shared" si="12"/>
        <v>330</v>
      </c>
      <c r="E151" s="10">
        <v>3960</v>
      </c>
      <c r="F151" s="11">
        <v>0.27</v>
      </c>
      <c r="G151" s="12">
        <f t="shared" si="13"/>
        <v>89.100000000000009</v>
      </c>
      <c r="H151" s="12">
        <f t="shared" si="14"/>
        <v>1069.2</v>
      </c>
      <c r="I151" s="33"/>
      <c r="J151" s="34"/>
    </row>
    <row r="152" spans="1:10" x14ac:dyDescent="0.25">
      <c r="A152" s="31"/>
      <c r="B152" s="32"/>
      <c r="C152" s="8" t="s">
        <v>17</v>
      </c>
      <c r="D152" s="9">
        <f t="shared" si="12"/>
        <v>450</v>
      </c>
      <c r="E152" s="10">
        <v>5400</v>
      </c>
      <c r="F152" s="11">
        <v>0.59</v>
      </c>
      <c r="G152" s="12">
        <f t="shared" si="13"/>
        <v>265.5</v>
      </c>
      <c r="H152" s="12">
        <f t="shared" si="14"/>
        <v>3186</v>
      </c>
      <c r="I152" s="33"/>
      <c r="J152" s="34"/>
    </row>
    <row r="153" spans="1:10" x14ac:dyDescent="0.25">
      <c r="A153" s="31"/>
      <c r="B153" s="35" t="s">
        <v>18</v>
      </c>
      <c r="C153" s="8" t="s">
        <v>13</v>
      </c>
      <c r="D153" s="9">
        <f t="shared" si="12"/>
        <v>15</v>
      </c>
      <c r="E153" s="10">
        <v>180</v>
      </c>
      <c r="F153" s="11">
        <v>2.54</v>
      </c>
      <c r="G153" s="12">
        <f t="shared" si="13"/>
        <v>38.1</v>
      </c>
      <c r="H153" s="12">
        <f t="shared" si="14"/>
        <v>457.20000000000005</v>
      </c>
      <c r="I153" s="33"/>
      <c r="J153" s="34"/>
    </row>
    <row r="154" spans="1:10" x14ac:dyDescent="0.25">
      <c r="A154" s="31"/>
      <c r="B154" s="35"/>
      <c r="C154" s="13" t="s">
        <v>19</v>
      </c>
      <c r="D154" s="14">
        <f t="shared" si="12"/>
        <v>30</v>
      </c>
      <c r="E154" s="15">
        <v>360</v>
      </c>
      <c r="F154" s="11">
        <v>1.66</v>
      </c>
      <c r="G154" s="16">
        <f t="shared" si="13"/>
        <v>49.8</v>
      </c>
      <c r="H154" s="16">
        <f t="shared" si="14"/>
        <v>597.59999999999991</v>
      </c>
      <c r="I154" s="33"/>
      <c r="J154" s="34"/>
    </row>
    <row r="155" spans="1:10" ht="51" customHeight="1" x14ac:dyDescent="0.25">
      <c r="A155" s="36" t="s">
        <v>44</v>
      </c>
      <c r="B155" s="36"/>
      <c r="C155" s="36"/>
      <c r="D155" s="36"/>
      <c r="E155" s="36"/>
      <c r="F155" s="36"/>
      <c r="G155" s="36"/>
      <c r="H155" s="36"/>
      <c r="I155" s="17" t="s">
        <v>9</v>
      </c>
      <c r="J155" s="17" t="s">
        <v>10</v>
      </c>
    </row>
    <row r="156" spans="1:10" x14ac:dyDescent="0.25">
      <c r="A156" s="37" t="s">
        <v>45</v>
      </c>
      <c r="B156" s="38" t="s">
        <v>46</v>
      </c>
      <c r="C156" s="38"/>
      <c r="D156" s="38"/>
      <c r="E156" s="38"/>
      <c r="F156" s="38"/>
      <c r="G156" s="38"/>
      <c r="H156" s="38"/>
      <c r="I156" s="18">
        <f>SUM(G149,G150,G143,G144,G138,G137,G132,G131,G126,G125,G120,G119,G114,G113,G108,G107,G102,G101,G96,G95,G90,G89,G84,G83,G78,G77,G72,G71,G66,G65,G60,G59,G54,G53,G48,G47,G42,G41,G36,G35,G30,G29,G24,G23,G18,G17,G12,G11,G6,G5)</f>
        <v>13939.75</v>
      </c>
      <c r="J156" s="18">
        <f>SUM(H149,H150,H143,H144,H138,H137,H132,H131,H126,H125,H120,H119,H114,H113,H108,H107,H102,H101,H96,H95,H90,H89,H84,H83,H78,H77,H72,H71,H66,H65,H60,H59,H54,H53,H48,H47,H42,H41,H36,H35,H30,H29,H24,H23,H18,H17,H12,H11,H6,H5)</f>
        <v>167277</v>
      </c>
    </row>
    <row r="157" spans="1:10" x14ac:dyDescent="0.25">
      <c r="A157" s="37"/>
      <c r="B157" s="38" t="s">
        <v>47</v>
      </c>
      <c r="C157" s="38"/>
      <c r="D157" s="38"/>
      <c r="E157" s="38"/>
      <c r="F157" s="38"/>
      <c r="G157" s="38"/>
      <c r="H157" s="38"/>
      <c r="I157" s="18">
        <f>SUM(G152,G151,G146,G145,G140,G139,G134,G133,G128,G127,G122,G121,G116,G115,G110,G109,G104,G103,G98,G97,G92,G91,G86,G85,G80,G79,G74,G73,G68,G67,G62,G61,G56,G55,G50,G49,G44,G43,G38,G37,G32,G31,G26,G25,G20,G19,G14,G13,G8,G7)</f>
        <v>7825.5500000000011</v>
      </c>
      <c r="J157" s="18">
        <f>SUM(H152,H151,H146,H145,H140,H139,H134,H133,H128,H127,H122,H121,H116,H115,H110,H109,H104,H103,H98,H97,H92,H91,H86,H85,H80,H79,H74,H73,H68,H67,H62,H61,H56,H55,H50,H49,H44,H43,H38,H37,H32,H31,H26,H25,H20,H19,H14,H13,H8,H7)</f>
        <v>93906.599999999977</v>
      </c>
    </row>
    <row r="158" spans="1:10" x14ac:dyDescent="0.25">
      <c r="A158" s="37"/>
      <c r="B158" s="38" t="s">
        <v>48</v>
      </c>
      <c r="C158" s="38"/>
      <c r="D158" s="38"/>
      <c r="E158" s="38"/>
      <c r="F158" s="38"/>
      <c r="G158" s="38"/>
      <c r="H158" s="38"/>
      <c r="I158" s="18">
        <f>SUM(G154,G153,G148,G147,G142,G141,G136,G135,G130,G129,G124,G123,G118,G117,G112,G111,G106,G105,G100,G99,G94,G93,G88,G87,G82,G81,G76,G75,G70,G69,G64,G63,G58,G57,G52,G51,G46,G45,G40,G39,G34,G33,G28,G27,G22,G21,G16,G15,G10,G9)</f>
        <v>2612.2000000000003</v>
      </c>
      <c r="J158" s="18">
        <f>SUM(H154,H153,H148,H147,H142,H141,H136,H135,H130,H129,H124,H123,H118,H117,H112,H111,H106,H105,H100,H99,H94,H93,H88,H87,H82,H81,H76,H75,H70,H69,H64,H63,H58,H57,H52,H51,H46,H45,H40,H39,H34,H33,H28,H27,H22,H21,H16,H15,H10,H9)</f>
        <v>31346.399999999991</v>
      </c>
    </row>
    <row r="159" spans="1:10" ht="15.75" x14ac:dyDescent="0.25">
      <c r="A159" s="30" t="s">
        <v>49</v>
      </c>
      <c r="B159" s="30"/>
      <c r="C159" s="30"/>
      <c r="D159" s="30"/>
      <c r="E159" s="30"/>
      <c r="F159" s="30"/>
      <c r="G159" s="30"/>
      <c r="H159" s="30"/>
      <c r="I159" s="19">
        <f>SUM(I156:I158)</f>
        <v>24377.500000000004</v>
      </c>
      <c r="J159" s="19">
        <f>SUM(J156:J158)</f>
        <v>292529.99999999994</v>
      </c>
    </row>
  </sheetData>
  <mergeCells count="158">
    <mergeCell ref="A2:J2"/>
    <mergeCell ref="D3:E3"/>
    <mergeCell ref="A5:A10"/>
    <mergeCell ref="B5:B6"/>
    <mergeCell ref="I5:I10"/>
    <mergeCell ref="J5:J10"/>
    <mergeCell ref="B7:B8"/>
    <mergeCell ref="B9:B10"/>
    <mergeCell ref="A11:A16"/>
    <mergeCell ref="B11:B12"/>
    <mergeCell ref="I11:I16"/>
    <mergeCell ref="J11:J16"/>
    <mergeCell ref="B13:B14"/>
    <mergeCell ref="B15:B16"/>
    <mergeCell ref="A17:A22"/>
    <mergeCell ref="B17:B18"/>
    <mergeCell ref="I17:I22"/>
    <mergeCell ref="J17:J22"/>
    <mergeCell ref="B19:B20"/>
    <mergeCell ref="B21:B22"/>
    <mergeCell ref="A23:A28"/>
    <mergeCell ref="B23:B24"/>
    <mergeCell ref="I23:I28"/>
    <mergeCell ref="J23:J28"/>
    <mergeCell ref="B25:B26"/>
    <mergeCell ref="B27:B28"/>
    <mergeCell ref="A29:A34"/>
    <mergeCell ref="B29:B30"/>
    <mergeCell ref="I29:I34"/>
    <mergeCell ref="J29:J34"/>
    <mergeCell ref="B31:B32"/>
    <mergeCell ref="B33:B34"/>
    <mergeCell ref="A35:A40"/>
    <mergeCell ref="B35:B36"/>
    <mergeCell ref="I35:I40"/>
    <mergeCell ref="J35:J40"/>
    <mergeCell ref="B37:B38"/>
    <mergeCell ref="B39:B40"/>
    <mergeCell ref="A41:A46"/>
    <mergeCell ref="B41:B42"/>
    <mergeCell ref="I41:I46"/>
    <mergeCell ref="J41:J46"/>
    <mergeCell ref="B43:B44"/>
    <mergeCell ref="B45:B46"/>
    <mergeCell ref="A47:A52"/>
    <mergeCell ref="B47:B48"/>
    <mergeCell ref="I47:I52"/>
    <mergeCell ref="J47:J52"/>
    <mergeCell ref="B49:B50"/>
    <mergeCell ref="B51:B52"/>
    <mergeCell ref="A53:A58"/>
    <mergeCell ref="B53:B54"/>
    <mergeCell ref="I53:I58"/>
    <mergeCell ref="J53:J58"/>
    <mergeCell ref="B55:B56"/>
    <mergeCell ref="B57:B58"/>
    <mergeCell ref="A59:A64"/>
    <mergeCell ref="B59:B60"/>
    <mergeCell ref="I59:I64"/>
    <mergeCell ref="J59:J64"/>
    <mergeCell ref="B61:B62"/>
    <mergeCell ref="B63:B64"/>
    <mergeCell ref="A65:A70"/>
    <mergeCell ref="B65:B66"/>
    <mergeCell ref="I65:I70"/>
    <mergeCell ref="J65:J70"/>
    <mergeCell ref="B67:B68"/>
    <mergeCell ref="B69:B70"/>
    <mergeCell ref="A71:A76"/>
    <mergeCell ref="B71:B72"/>
    <mergeCell ref="I71:I76"/>
    <mergeCell ref="J71:J76"/>
    <mergeCell ref="B73:B74"/>
    <mergeCell ref="B75:B76"/>
    <mergeCell ref="A77:A82"/>
    <mergeCell ref="B77:B78"/>
    <mergeCell ref="I77:I82"/>
    <mergeCell ref="J77:J82"/>
    <mergeCell ref="B79:B80"/>
    <mergeCell ref="B81:B82"/>
    <mergeCell ref="A83:A88"/>
    <mergeCell ref="B83:B84"/>
    <mergeCell ref="I83:I88"/>
    <mergeCell ref="J83:J88"/>
    <mergeCell ref="B85:B86"/>
    <mergeCell ref="B87:B88"/>
    <mergeCell ref="A89:A94"/>
    <mergeCell ref="B89:B90"/>
    <mergeCell ref="I89:I94"/>
    <mergeCell ref="J89:J94"/>
    <mergeCell ref="B91:B92"/>
    <mergeCell ref="B93:B94"/>
    <mergeCell ref="A95:A100"/>
    <mergeCell ref="B95:B96"/>
    <mergeCell ref="I95:I100"/>
    <mergeCell ref="J95:J100"/>
    <mergeCell ref="B97:B98"/>
    <mergeCell ref="B99:B100"/>
    <mergeCell ref="A101:A106"/>
    <mergeCell ref="B101:B102"/>
    <mergeCell ref="I101:I106"/>
    <mergeCell ref="J101:J106"/>
    <mergeCell ref="B103:B104"/>
    <mergeCell ref="B105:B106"/>
    <mergeCell ref="A107:A112"/>
    <mergeCell ref="B107:B108"/>
    <mergeCell ref="I107:I112"/>
    <mergeCell ref="J107:J112"/>
    <mergeCell ref="B109:B110"/>
    <mergeCell ref="B111:B112"/>
    <mergeCell ref="A113:A118"/>
    <mergeCell ref="B113:B114"/>
    <mergeCell ref="I113:I118"/>
    <mergeCell ref="J113:J118"/>
    <mergeCell ref="B115:B116"/>
    <mergeCell ref="B117:B118"/>
    <mergeCell ref="A119:A124"/>
    <mergeCell ref="B119:B120"/>
    <mergeCell ref="I119:I124"/>
    <mergeCell ref="J119:J124"/>
    <mergeCell ref="B121:B122"/>
    <mergeCell ref="B123:B124"/>
    <mergeCell ref="A125:A130"/>
    <mergeCell ref="B125:B126"/>
    <mergeCell ref="I125:I130"/>
    <mergeCell ref="J125:J130"/>
    <mergeCell ref="B127:B128"/>
    <mergeCell ref="B129:B130"/>
    <mergeCell ref="A131:A136"/>
    <mergeCell ref="B131:B132"/>
    <mergeCell ref="I131:I136"/>
    <mergeCell ref="J131:J136"/>
    <mergeCell ref="B133:B134"/>
    <mergeCell ref="B135:B136"/>
    <mergeCell ref="A137:A142"/>
    <mergeCell ref="B137:B138"/>
    <mergeCell ref="I137:I142"/>
    <mergeCell ref="J137:J142"/>
    <mergeCell ref="B139:B140"/>
    <mergeCell ref="B141:B142"/>
    <mergeCell ref="A143:A148"/>
    <mergeCell ref="B143:B144"/>
    <mergeCell ref="I143:I148"/>
    <mergeCell ref="J143:J148"/>
    <mergeCell ref="B145:B146"/>
    <mergeCell ref="B147:B148"/>
    <mergeCell ref="A159:H159"/>
    <mergeCell ref="A149:A154"/>
    <mergeCell ref="B149:B150"/>
    <mergeCell ref="I149:I154"/>
    <mergeCell ref="J149:J154"/>
    <mergeCell ref="B151:B152"/>
    <mergeCell ref="B153:B154"/>
    <mergeCell ref="A155:H155"/>
    <mergeCell ref="A156:A158"/>
    <mergeCell ref="B156:H156"/>
    <mergeCell ref="B157:H157"/>
    <mergeCell ref="B158:H158"/>
  </mergeCells>
  <pageMargins left="0.51180555555555496" right="0.51180555555555496" top="0.78749999999999998" bottom="0.78749999999999998" header="0.51180555555555496" footer="0.51180555555555496"/>
  <pageSetup paperSize="9" scale="52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L154"/>
  <sheetViews>
    <sheetView view="pageBreakPreview" topLeftCell="A118" zoomScaleNormal="100" zoomScaleSheetLayoutView="100" workbookViewId="0">
      <selection activeCell="A152" sqref="A152:H152"/>
    </sheetView>
  </sheetViews>
  <sheetFormatPr defaultRowHeight="15" x14ac:dyDescent="0.25"/>
  <cols>
    <col min="1" max="1" width="32.85546875" customWidth="1"/>
    <col min="2" max="2" width="20.140625" customWidth="1"/>
    <col min="3" max="3" width="22.140625" customWidth="1"/>
    <col min="4" max="4" width="10.42578125" customWidth="1"/>
    <col min="5" max="5" width="12.5703125" customWidth="1"/>
    <col min="6" max="6" width="13" customWidth="1"/>
    <col min="7" max="7" width="17.5703125" customWidth="1"/>
    <col min="8" max="8" width="15.7109375" customWidth="1"/>
    <col min="9" max="9" width="14.42578125" customWidth="1"/>
    <col min="10" max="10" width="15.5703125" customWidth="1"/>
    <col min="11" max="11" width="8.42578125" customWidth="1"/>
    <col min="12" max="12" width="12.7109375" customWidth="1"/>
    <col min="13" max="1025" width="8.42578125" customWidth="1"/>
  </cols>
  <sheetData>
    <row r="2" spans="1:10" ht="21" x14ac:dyDescent="0.25">
      <c r="A2" s="42" t="s">
        <v>0</v>
      </c>
      <c r="B2" s="42"/>
      <c r="C2" s="42"/>
      <c r="D2" s="42"/>
      <c r="E2" s="42"/>
      <c r="F2" s="42"/>
      <c r="G2" s="42"/>
      <c r="H2" s="42"/>
      <c r="I2" s="42"/>
      <c r="J2" s="42"/>
    </row>
    <row r="3" spans="1:10" ht="31.5" customHeight="1" x14ac:dyDescent="0.25">
      <c r="A3" s="1" t="s">
        <v>0</v>
      </c>
      <c r="B3" s="2" t="s">
        <v>1</v>
      </c>
      <c r="C3" s="2" t="s">
        <v>2</v>
      </c>
      <c r="D3" s="43" t="s">
        <v>3</v>
      </c>
      <c r="E3" s="43"/>
      <c r="F3" s="2" t="s">
        <v>4</v>
      </c>
      <c r="G3" s="2" t="s">
        <v>5</v>
      </c>
      <c r="H3" s="2" t="s">
        <v>6</v>
      </c>
      <c r="I3" s="2" t="s">
        <v>7</v>
      </c>
      <c r="J3" s="3" t="s">
        <v>8</v>
      </c>
    </row>
    <row r="4" spans="1:10" x14ac:dyDescent="0.25">
      <c r="A4" s="39" t="s">
        <v>50</v>
      </c>
      <c r="B4" s="32" t="s">
        <v>12</v>
      </c>
      <c r="C4" s="8" t="s">
        <v>13</v>
      </c>
      <c r="D4" s="9">
        <f t="shared" ref="D4:D35" si="0">E4/12</f>
        <v>6600</v>
      </c>
      <c r="E4" s="10">
        <v>79200</v>
      </c>
      <c r="F4" s="11">
        <v>0.08</v>
      </c>
      <c r="G4" s="12">
        <f t="shared" ref="G4:G35" si="1">D4*F4</f>
        <v>528</v>
      </c>
      <c r="H4" s="12">
        <f t="shared" ref="H4:H35" si="2">G4*12</f>
        <v>6336</v>
      </c>
      <c r="I4" s="40">
        <f>SUM(G4:G9)</f>
        <v>3065.9</v>
      </c>
      <c r="J4" s="41">
        <f>SUM(H4:H9)</f>
        <v>36790.800000000003</v>
      </c>
    </row>
    <row r="5" spans="1:10" x14ac:dyDescent="0.25">
      <c r="A5" s="39"/>
      <c r="B5" s="32"/>
      <c r="C5" s="8" t="s">
        <v>14</v>
      </c>
      <c r="D5" s="9">
        <f t="shared" si="0"/>
        <v>6700</v>
      </c>
      <c r="E5" s="10">
        <v>80400</v>
      </c>
      <c r="F5" s="11">
        <v>0.26</v>
      </c>
      <c r="G5" s="12">
        <f t="shared" si="1"/>
        <v>1742</v>
      </c>
      <c r="H5" s="12">
        <f t="shared" si="2"/>
        <v>20904</v>
      </c>
      <c r="I5" s="40"/>
      <c r="J5" s="41"/>
    </row>
    <row r="6" spans="1:10" x14ac:dyDescent="0.25">
      <c r="A6" s="39"/>
      <c r="B6" s="32" t="s">
        <v>15</v>
      </c>
      <c r="C6" s="8" t="s">
        <v>16</v>
      </c>
      <c r="D6" s="9">
        <f t="shared" si="0"/>
        <v>650</v>
      </c>
      <c r="E6" s="10">
        <v>7800</v>
      </c>
      <c r="F6" s="11">
        <v>0.27</v>
      </c>
      <c r="G6" s="12">
        <f t="shared" si="1"/>
        <v>175.5</v>
      </c>
      <c r="H6" s="12">
        <f t="shared" si="2"/>
        <v>2106</v>
      </c>
      <c r="I6" s="40"/>
      <c r="J6" s="41"/>
    </row>
    <row r="7" spans="1:10" x14ac:dyDescent="0.25">
      <c r="A7" s="39"/>
      <c r="B7" s="32"/>
      <c r="C7" s="8" t="s">
        <v>17</v>
      </c>
      <c r="D7" s="9">
        <f t="shared" si="0"/>
        <v>720</v>
      </c>
      <c r="E7" s="10">
        <v>8640</v>
      </c>
      <c r="F7" s="11">
        <v>0.56999999999999995</v>
      </c>
      <c r="G7" s="12">
        <f t="shared" si="1"/>
        <v>410.4</v>
      </c>
      <c r="H7" s="12">
        <f t="shared" si="2"/>
        <v>4924.7999999999993</v>
      </c>
      <c r="I7" s="40"/>
      <c r="J7" s="41"/>
    </row>
    <row r="8" spans="1:10" x14ac:dyDescent="0.25">
      <c r="A8" s="39"/>
      <c r="B8" s="32" t="s">
        <v>18</v>
      </c>
      <c r="C8" s="8" t="s">
        <v>13</v>
      </c>
      <c r="D8" s="9">
        <f t="shared" si="0"/>
        <v>50</v>
      </c>
      <c r="E8" s="10">
        <v>600</v>
      </c>
      <c r="F8" s="11">
        <v>2.54</v>
      </c>
      <c r="G8" s="12">
        <f t="shared" si="1"/>
        <v>127</v>
      </c>
      <c r="H8" s="12">
        <f t="shared" si="2"/>
        <v>1524</v>
      </c>
      <c r="I8" s="40"/>
      <c r="J8" s="41"/>
    </row>
    <row r="9" spans="1:10" x14ac:dyDescent="0.25">
      <c r="A9" s="39"/>
      <c r="B9" s="32"/>
      <c r="C9" s="8" t="s">
        <v>19</v>
      </c>
      <c r="D9" s="9">
        <f t="shared" si="0"/>
        <v>50</v>
      </c>
      <c r="E9" s="10">
        <v>600</v>
      </c>
      <c r="F9" s="11">
        <v>1.66</v>
      </c>
      <c r="G9" s="12">
        <f t="shared" si="1"/>
        <v>83</v>
      </c>
      <c r="H9" s="12">
        <f t="shared" si="2"/>
        <v>996</v>
      </c>
      <c r="I9" s="40"/>
      <c r="J9" s="41"/>
    </row>
    <row r="10" spans="1:10" ht="15" customHeight="1" x14ac:dyDescent="0.25">
      <c r="A10" s="44" t="s">
        <v>51</v>
      </c>
      <c r="B10" s="32" t="s">
        <v>12</v>
      </c>
      <c r="C10" s="8" t="s">
        <v>13</v>
      </c>
      <c r="D10" s="9">
        <f t="shared" si="0"/>
        <v>280</v>
      </c>
      <c r="E10" s="10">
        <v>3360</v>
      </c>
      <c r="F10" s="11">
        <v>0.08</v>
      </c>
      <c r="G10" s="12">
        <f t="shared" si="1"/>
        <v>22.400000000000002</v>
      </c>
      <c r="H10" s="12">
        <f t="shared" si="2"/>
        <v>268.8</v>
      </c>
      <c r="I10" s="40">
        <f>SUM(G10:G15)</f>
        <v>243.55</v>
      </c>
      <c r="J10" s="41">
        <f>SUM(H10:H15)</f>
        <v>2922.6000000000004</v>
      </c>
    </row>
    <row r="11" spans="1:10" x14ac:dyDescent="0.25">
      <c r="A11" s="44"/>
      <c r="B11" s="32"/>
      <c r="C11" s="8" t="s">
        <v>14</v>
      </c>
      <c r="D11" s="9">
        <f t="shared" si="0"/>
        <v>330</v>
      </c>
      <c r="E11" s="10">
        <v>3960</v>
      </c>
      <c r="F11" s="11">
        <v>0.26</v>
      </c>
      <c r="G11" s="12">
        <f t="shared" si="1"/>
        <v>85.8</v>
      </c>
      <c r="H11" s="12">
        <f t="shared" si="2"/>
        <v>1029.5999999999999</v>
      </c>
      <c r="I11" s="40"/>
      <c r="J11" s="41"/>
    </row>
    <row r="12" spans="1:10" x14ac:dyDescent="0.25">
      <c r="A12" s="44"/>
      <c r="B12" s="32" t="s">
        <v>15</v>
      </c>
      <c r="C12" s="8" t="s">
        <v>16</v>
      </c>
      <c r="D12" s="9">
        <f t="shared" si="0"/>
        <v>125</v>
      </c>
      <c r="E12" s="10">
        <v>1500</v>
      </c>
      <c r="F12" s="11">
        <v>0.27</v>
      </c>
      <c r="G12" s="12">
        <f t="shared" si="1"/>
        <v>33.75</v>
      </c>
      <c r="H12" s="12">
        <f t="shared" si="2"/>
        <v>405</v>
      </c>
      <c r="I12" s="40"/>
      <c r="J12" s="41"/>
    </row>
    <row r="13" spans="1:10" x14ac:dyDescent="0.25">
      <c r="A13" s="44"/>
      <c r="B13" s="32"/>
      <c r="C13" s="8" t="s">
        <v>17</v>
      </c>
      <c r="D13" s="9">
        <f t="shared" si="0"/>
        <v>90</v>
      </c>
      <c r="E13" s="10">
        <v>1080</v>
      </c>
      <c r="F13" s="11">
        <v>0.56999999999999995</v>
      </c>
      <c r="G13" s="12">
        <f t="shared" si="1"/>
        <v>51.3</v>
      </c>
      <c r="H13" s="12">
        <f t="shared" si="2"/>
        <v>615.59999999999991</v>
      </c>
      <c r="I13" s="40"/>
      <c r="J13" s="41"/>
    </row>
    <row r="14" spans="1:10" x14ac:dyDescent="0.25">
      <c r="A14" s="44"/>
      <c r="B14" s="32" t="s">
        <v>18</v>
      </c>
      <c r="C14" s="8" t="s">
        <v>13</v>
      </c>
      <c r="D14" s="9">
        <f t="shared" si="0"/>
        <v>10</v>
      </c>
      <c r="E14" s="10">
        <v>120</v>
      </c>
      <c r="F14" s="11">
        <v>2.54</v>
      </c>
      <c r="G14" s="12">
        <f t="shared" si="1"/>
        <v>25.4</v>
      </c>
      <c r="H14" s="12">
        <f t="shared" si="2"/>
        <v>304.79999999999995</v>
      </c>
      <c r="I14" s="40"/>
      <c r="J14" s="41"/>
    </row>
    <row r="15" spans="1:10" x14ac:dyDescent="0.25">
      <c r="A15" s="44"/>
      <c r="B15" s="32"/>
      <c r="C15" s="8" t="s">
        <v>19</v>
      </c>
      <c r="D15" s="9">
        <f t="shared" si="0"/>
        <v>15</v>
      </c>
      <c r="E15" s="10">
        <v>180</v>
      </c>
      <c r="F15" s="11">
        <v>1.66</v>
      </c>
      <c r="G15" s="12">
        <f t="shared" si="1"/>
        <v>24.9</v>
      </c>
      <c r="H15" s="12">
        <f t="shared" si="2"/>
        <v>298.79999999999995</v>
      </c>
      <c r="I15" s="40"/>
      <c r="J15" s="41"/>
    </row>
    <row r="16" spans="1:10" x14ac:dyDescent="0.25">
      <c r="A16" s="39" t="s">
        <v>52</v>
      </c>
      <c r="B16" s="32" t="s">
        <v>12</v>
      </c>
      <c r="C16" s="8" t="s">
        <v>13</v>
      </c>
      <c r="D16" s="9">
        <f t="shared" si="0"/>
        <v>500</v>
      </c>
      <c r="E16" s="10">
        <v>6000</v>
      </c>
      <c r="F16" s="11">
        <v>0.08</v>
      </c>
      <c r="G16" s="12">
        <f t="shared" si="1"/>
        <v>40</v>
      </c>
      <c r="H16" s="12">
        <f t="shared" si="2"/>
        <v>480</v>
      </c>
      <c r="I16" s="40">
        <f>SUM(G16:G21)</f>
        <v>617.19999999999993</v>
      </c>
      <c r="J16" s="41">
        <f>SUM(H16:H21)</f>
        <v>7406.4</v>
      </c>
    </row>
    <row r="17" spans="1:10" x14ac:dyDescent="0.25">
      <c r="A17" s="39"/>
      <c r="B17" s="32"/>
      <c r="C17" s="8" t="s">
        <v>14</v>
      </c>
      <c r="D17" s="9">
        <f t="shared" si="0"/>
        <v>750</v>
      </c>
      <c r="E17" s="10">
        <v>9000</v>
      </c>
      <c r="F17" s="11">
        <v>0.26</v>
      </c>
      <c r="G17" s="12">
        <f t="shared" si="1"/>
        <v>195</v>
      </c>
      <c r="H17" s="12">
        <f t="shared" si="2"/>
        <v>2340</v>
      </c>
      <c r="I17" s="40"/>
      <c r="J17" s="41"/>
    </row>
    <row r="18" spans="1:10" x14ac:dyDescent="0.25">
      <c r="A18" s="39"/>
      <c r="B18" s="32" t="s">
        <v>15</v>
      </c>
      <c r="C18" s="8" t="s">
        <v>16</v>
      </c>
      <c r="D18" s="9">
        <f t="shared" si="0"/>
        <v>330</v>
      </c>
      <c r="E18" s="10">
        <v>3960</v>
      </c>
      <c r="F18" s="11">
        <v>0.27</v>
      </c>
      <c r="G18" s="12">
        <f t="shared" si="1"/>
        <v>89.100000000000009</v>
      </c>
      <c r="H18" s="12">
        <f t="shared" si="2"/>
        <v>1069.2</v>
      </c>
      <c r="I18" s="40"/>
      <c r="J18" s="41"/>
    </row>
    <row r="19" spans="1:10" x14ac:dyDescent="0.25">
      <c r="A19" s="39"/>
      <c r="B19" s="32"/>
      <c r="C19" s="8" t="s">
        <v>17</v>
      </c>
      <c r="D19" s="9">
        <f t="shared" si="0"/>
        <v>360</v>
      </c>
      <c r="E19" s="10">
        <v>4320</v>
      </c>
      <c r="F19" s="11">
        <v>0.56999999999999995</v>
      </c>
      <c r="G19" s="12">
        <f t="shared" si="1"/>
        <v>205.2</v>
      </c>
      <c r="H19" s="12">
        <f t="shared" si="2"/>
        <v>2462.3999999999996</v>
      </c>
      <c r="I19" s="40"/>
      <c r="J19" s="41"/>
    </row>
    <row r="20" spans="1:10" x14ac:dyDescent="0.25">
      <c r="A20" s="39"/>
      <c r="B20" s="32" t="s">
        <v>18</v>
      </c>
      <c r="C20" s="8" t="s">
        <v>13</v>
      </c>
      <c r="D20" s="9">
        <f t="shared" si="0"/>
        <v>15</v>
      </c>
      <c r="E20" s="10">
        <v>180</v>
      </c>
      <c r="F20" s="11">
        <v>2.54</v>
      </c>
      <c r="G20" s="12">
        <f t="shared" si="1"/>
        <v>38.1</v>
      </c>
      <c r="H20" s="12">
        <f t="shared" si="2"/>
        <v>457.20000000000005</v>
      </c>
      <c r="I20" s="40"/>
      <c r="J20" s="41"/>
    </row>
    <row r="21" spans="1:10" x14ac:dyDescent="0.25">
      <c r="A21" s="39"/>
      <c r="B21" s="32"/>
      <c r="C21" s="8" t="s">
        <v>19</v>
      </c>
      <c r="D21" s="9">
        <f t="shared" si="0"/>
        <v>30</v>
      </c>
      <c r="E21" s="10">
        <v>360</v>
      </c>
      <c r="F21" s="11">
        <v>1.66</v>
      </c>
      <c r="G21" s="12">
        <f t="shared" si="1"/>
        <v>49.8</v>
      </c>
      <c r="H21" s="12">
        <f t="shared" si="2"/>
        <v>597.59999999999991</v>
      </c>
      <c r="I21" s="40"/>
      <c r="J21" s="41"/>
    </row>
    <row r="22" spans="1:10" ht="15" customHeight="1" x14ac:dyDescent="0.25">
      <c r="A22" s="44" t="s">
        <v>53</v>
      </c>
      <c r="B22" s="32" t="s">
        <v>12</v>
      </c>
      <c r="C22" s="8" t="s">
        <v>13</v>
      </c>
      <c r="D22" s="9">
        <f t="shared" si="0"/>
        <v>280</v>
      </c>
      <c r="E22" s="10">
        <v>3360</v>
      </c>
      <c r="F22" s="11">
        <v>0.08</v>
      </c>
      <c r="G22" s="12">
        <f t="shared" si="1"/>
        <v>22.400000000000002</v>
      </c>
      <c r="H22" s="12">
        <f t="shared" si="2"/>
        <v>268.8</v>
      </c>
      <c r="I22" s="40">
        <f>SUM(G22:G27)</f>
        <v>243.55</v>
      </c>
      <c r="J22" s="41">
        <f>SUM(H22:H27)</f>
        <v>2922.6000000000004</v>
      </c>
    </row>
    <row r="23" spans="1:10" x14ac:dyDescent="0.25">
      <c r="A23" s="44"/>
      <c r="B23" s="32"/>
      <c r="C23" s="8" t="s">
        <v>14</v>
      </c>
      <c r="D23" s="9">
        <f t="shared" si="0"/>
        <v>330</v>
      </c>
      <c r="E23" s="10">
        <v>3960</v>
      </c>
      <c r="F23" s="11">
        <v>0.26</v>
      </c>
      <c r="G23" s="12">
        <f t="shared" si="1"/>
        <v>85.8</v>
      </c>
      <c r="H23" s="12">
        <f t="shared" si="2"/>
        <v>1029.5999999999999</v>
      </c>
      <c r="I23" s="40"/>
      <c r="J23" s="41"/>
    </row>
    <row r="24" spans="1:10" x14ac:dyDescent="0.25">
      <c r="A24" s="44"/>
      <c r="B24" s="32" t="s">
        <v>15</v>
      </c>
      <c r="C24" s="8" t="s">
        <v>16</v>
      </c>
      <c r="D24" s="9">
        <f t="shared" si="0"/>
        <v>125</v>
      </c>
      <c r="E24" s="10">
        <v>1500</v>
      </c>
      <c r="F24" s="11">
        <v>0.27</v>
      </c>
      <c r="G24" s="12">
        <f t="shared" si="1"/>
        <v>33.75</v>
      </c>
      <c r="H24" s="12">
        <f t="shared" si="2"/>
        <v>405</v>
      </c>
      <c r="I24" s="40"/>
      <c r="J24" s="41"/>
    </row>
    <row r="25" spans="1:10" x14ac:dyDescent="0.25">
      <c r="A25" s="44"/>
      <c r="B25" s="32"/>
      <c r="C25" s="8" t="s">
        <v>17</v>
      </c>
      <c r="D25" s="9">
        <f t="shared" si="0"/>
        <v>90</v>
      </c>
      <c r="E25" s="10">
        <v>1080</v>
      </c>
      <c r="F25" s="11">
        <v>0.56999999999999995</v>
      </c>
      <c r="G25" s="12">
        <f t="shared" si="1"/>
        <v>51.3</v>
      </c>
      <c r="H25" s="12">
        <f t="shared" si="2"/>
        <v>615.59999999999991</v>
      </c>
      <c r="I25" s="40"/>
      <c r="J25" s="41"/>
    </row>
    <row r="26" spans="1:10" x14ac:dyDescent="0.25">
      <c r="A26" s="44"/>
      <c r="B26" s="32" t="s">
        <v>18</v>
      </c>
      <c r="C26" s="8" t="s">
        <v>13</v>
      </c>
      <c r="D26" s="9">
        <f t="shared" si="0"/>
        <v>10</v>
      </c>
      <c r="E26" s="10">
        <v>120</v>
      </c>
      <c r="F26" s="11">
        <v>2.54</v>
      </c>
      <c r="G26" s="12">
        <f t="shared" si="1"/>
        <v>25.4</v>
      </c>
      <c r="H26" s="12">
        <f t="shared" si="2"/>
        <v>304.79999999999995</v>
      </c>
      <c r="I26" s="40"/>
      <c r="J26" s="41"/>
    </row>
    <row r="27" spans="1:10" x14ac:dyDescent="0.25">
      <c r="A27" s="44"/>
      <c r="B27" s="32"/>
      <c r="C27" s="8" t="s">
        <v>19</v>
      </c>
      <c r="D27" s="9">
        <f t="shared" si="0"/>
        <v>15</v>
      </c>
      <c r="E27" s="10">
        <v>180</v>
      </c>
      <c r="F27" s="11">
        <v>1.66</v>
      </c>
      <c r="G27" s="12">
        <f t="shared" si="1"/>
        <v>24.9</v>
      </c>
      <c r="H27" s="12">
        <f t="shared" si="2"/>
        <v>298.79999999999995</v>
      </c>
      <c r="I27" s="40"/>
      <c r="J27" s="41"/>
    </row>
    <row r="28" spans="1:10" x14ac:dyDescent="0.25">
      <c r="A28" s="39" t="s">
        <v>54</v>
      </c>
      <c r="B28" s="32" t="s">
        <v>12</v>
      </c>
      <c r="C28" s="8" t="s">
        <v>13</v>
      </c>
      <c r="D28" s="9">
        <f t="shared" si="0"/>
        <v>750</v>
      </c>
      <c r="E28" s="10">
        <v>9000</v>
      </c>
      <c r="F28" s="11">
        <v>0.08</v>
      </c>
      <c r="G28" s="12">
        <f t="shared" si="1"/>
        <v>60</v>
      </c>
      <c r="H28" s="12">
        <f t="shared" si="2"/>
        <v>720</v>
      </c>
      <c r="I28" s="40">
        <f>SUM(G28:G33)</f>
        <v>791.6</v>
      </c>
      <c r="J28" s="41">
        <f>SUM(H28:H33)</f>
        <v>9499.2000000000007</v>
      </c>
    </row>
    <row r="29" spans="1:10" x14ac:dyDescent="0.25">
      <c r="A29" s="39"/>
      <c r="B29" s="32"/>
      <c r="C29" s="8" t="s">
        <v>14</v>
      </c>
      <c r="D29" s="9">
        <f t="shared" si="0"/>
        <v>1000</v>
      </c>
      <c r="E29" s="10">
        <v>12000</v>
      </c>
      <c r="F29" s="11">
        <v>0.26</v>
      </c>
      <c r="G29" s="12">
        <f t="shared" si="1"/>
        <v>260</v>
      </c>
      <c r="H29" s="12">
        <f t="shared" si="2"/>
        <v>3120</v>
      </c>
      <c r="I29" s="40"/>
      <c r="J29" s="41"/>
    </row>
    <row r="30" spans="1:10" x14ac:dyDescent="0.25">
      <c r="A30" s="39"/>
      <c r="B30" s="32" t="s">
        <v>15</v>
      </c>
      <c r="C30" s="8" t="s">
        <v>16</v>
      </c>
      <c r="D30" s="9">
        <f t="shared" si="0"/>
        <v>330</v>
      </c>
      <c r="E30" s="10">
        <v>3960</v>
      </c>
      <c r="F30" s="11">
        <v>0.27</v>
      </c>
      <c r="G30" s="12">
        <f t="shared" si="1"/>
        <v>89.100000000000009</v>
      </c>
      <c r="H30" s="12">
        <f t="shared" si="2"/>
        <v>1069.2</v>
      </c>
      <c r="I30" s="40"/>
      <c r="J30" s="41"/>
    </row>
    <row r="31" spans="1:10" x14ac:dyDescent="0.25">
      <c r="A31" s="39"/>
      <c r="B31" s="32"/>
      <c r="C31" s="8" t="s">
        <v>17</v>
      </c>
      <c r="D31" s="9">
        <f t="shared" si="0"/>
        <v>450</v>
      </c>
      <c r="E31" s="10">
        <v>5400</v>
      </c>
      <c r="F31" s="11">
        <v>0.56999999999999995</v>
      </c>
      <c r="G31" s="12">
        <f t="shared" si="1"/>
        <v>256.5</v>
      </c>
      <c r="H31" s="12">
        <f t="shared" si="2"/>
        <v>3078</v>
      </c>
      <c r="I31" s="40"/>
      <c r="J31" s="41"/>
    </row>
    <row r="32" spans="1:10" x14ac:dyDescent="0.25">
      <c r="A32" s="39"/>
      <c r="B32" s="32" t="s">
        <v>18</v>
      </c>
      <c r="C32" s="8" t="s">
        <v>13</v>
      </c>
      <c r="D32" s="9">
        <f t="shared" si="0"/>
        <v>30</v>
      </c>
      <c r="E32" s="10">
        <v>360</v>
      </c>
      <c r="F32" s="11">
        <v>2.54</v>
      </c>
      <c r="G32" s="12">
        <f t="shared" si="1"/>
        <v>76.2</v>
      </c>
      <c r="H32" s="12">
        <f t="shared" si="2"/>
        <v>914.40000000000009</v>
      </c>
      <c r="I32" s="40"/>
      <c r="J32" s="41"/>
    </row>
    <row r="33" spans="1:10" x14ac:dyDescent="0.25">
      <c r="A33" s="39"/>
      <c r="B33" s="32"/>
      <c r="C33" s="8" t="s">
        <v>19</v>
      </c>
      <c r="D33" s="9">
        <f t="shared" si="0"/>
        <v>30</v>
      </c>
      <c r="E33" s="10">
        <v>360</v>
      </c>
      <c r="F33" s="11">
        <v>1.66</v>
      </c>
      <c r="G33" s="12">
        <f t="shared" si="1"/>
        <v>49.8</v>
      </c>
      <c r="H33" s="12">
        <f t="shared" si="2"/>
        <v>597.59999999999991</v>
      </c>
      <c r="I33" s="40"/>
      <c r="J33" s="41"/>
    </row>
    <row r="34" spans="1:10" ht="15" customHeight="1" x14ac:dyDescent="0.25">
      <c r="A34" s="44" t="s">
        <v>55</v>
      </c>
      <c r="B34" s="32" t="s">
        <v>12</v>
      </c>
      <c r="C34" s="8" t="s">
        <v>13</v>
      </c>
      <c r="D34" s="9">
        <f t="shared" si="0"/>
        <v>280</v>
      </c>
      <c r="E34" s="10">
        <v>3360</v>
      </c>
      <c r="F34" s="11">
        <v>0.08</v>
      </c>
      <c r="G34" s="12">
        <f t="shared" si="1"/>
        <v>22.400000000000002</v>
      </c>
      <c r="H34" s="12">
        <f t="shared" si="2"/>
        <v>268.8</v>
      </c>
      <c r="I34" s="40">
        <f>SUM(G34:G39)</f>
        <v>243.55</v>
      </c>
      <c r="J34" s="41">
        <f>SUM(H34:H39)</f>
        <v>2922.6000000000004</v>
      </c>
    </row>
    <row r="35" spans="1:10" x14ac:dyDescent="0.25">
      <c r="A35" s="44"/>
      <c r="B35" s="32"/>
      <c r="C35" s="8" t="s">
        <v>14</v>
      </c>
      <c r="D35" s="9">
        <f t="shared" si="0"/>
        <v>330</v>
      </c>
      <c r="E35" s="10">
        <v>3960</v>
      </c>
      <c r="F35" s="11">
        <v>0.26</v>
      </c>
      <c r="G35" s="12">
        <f t="shared" si="1"/>
        <v>85.8</v>
      </c>
      <c r="H35" s="12">
        <f t="shared" si="2"/>
        <v>1029.5999999999999</v>
      </c>
      <c r="I35" s="40"/>
      <c r="J35" s="41"/>
    </row>
    <row r="36" spans="1:10" x14ac:dyDescent="0.25">
      <c r="A36" s="44"/>
      <c r="B36" s="32" t="s">
        <v>15</v>
      </c>
      <c r="C36" s="8" t="s">
        <v>16</v>
      </c>
      <c r="D36" s="9">
        <f t="shared" ref="D36:D67" si="3">E36/12</f>
        <v>125</v>
      </c>
      <c r="E36" s="10">
        <v>1500</v>
      </c>
      <c r="F36" s="11">
        <v>0.27</v>
      </c>
      <c r="G36" s="12">
        <f t="shared" ref="G36:G67" si="4">D36*F36</f>
        <v>33.75</v>
      </c>
      <c r="H36" s="12">
        <f t="shared" ref="H36:H67" si="5">G36*12</f>
        <v>405</v>
      </c>
      <c r="I36" s="40"/>
      <c r="J36" s="41"/>
    </row>
    <row r="37" spans="1:10" x14ac:dyDescent="0.25">
      <c r="A37" s="44"/>
      <c r="B37" s="32"/>
      <c r="C37" s="8" t="s">
        <v>17</v>
      </c>
      <c r="D37" s="9">
        <f t="shared" si="3"/>
        <v>90</v>
      </c>
      <c r="E37" s="10">
        <v>1080</v>
      </c>
      <c r="F37" s="11">
        <v>0.56999999999999995</v>
      </c>
      <c r="G37" s="12">
        <f t="shared" si="4"/>
        <v>51.3</v>
      </c>
      <c r="H37" s="12">
        <f t="shared" si="5"/>
        <v>615.59999999999991</v>
      </c>
      <c r="I37" s="40"/>
      <c r="J37" s="41"/>
    </row>
    <row r="38" spans="1:10" x14ac:dyDescent="0.25">
      <c r="A38" s="44"/>
      <c r="B38" s="32" t="s">
        <v>18</v>
      </c>
      <c r="C38" s="8" t="s">
        <v>13</v>
      </c>
      <c r="D38" s="9">
        <f t="shared" si="3"/>
        <v>10</v>
      </c>
      <c r="E38" s="10">
        <v>120</v>
      </c>
      <c r="F38" s="11">
        <v>2.54</v>
      </c>
      <c r="G38" s="12">
        <f t="shared" si="4"/>
        <v>25.4</v>
      </c>
      <c r="H38" s="12">
        <f t="shared" si="5"/>
        <v>304.79999999999995</v>
      </c>
      <c r="I38" s="40"/>
      <c r="J38" s="41"/>
    </row>
    <row r="39" spans="1:10" x14ac:dyDescent="0.25">
      <c r="A39" s="44"/>
      <c r="B39" s="32"/>
      <c r="C39" s="8" t="s">
        <v>19</v>
      </c>
      <c r="D39" s="9">
        <f t="shared" si="3"/>
        <v>15</v>
      </c>
      <c r="E39" s="10">
        <v>180</v>
      </c>
      <c r="F39" s="11">
        <v>1.66</v>
      </c>
      <c r="G39" s="12">
        <f t="shared" si="4"/>
        <v>24.9</v>
      </c>
      <c r="H39" s="12">
        <f t="shared" si="5"/>
        <v>298.79999999999995</v>
      </c>
      <c r="I39" s="40"/>
      <c r="J39" s="41"/>
    </row>
    <row r="40" spans="1:10" ht="15" customHeight="1" x14ac:dyDescent="0.25">
      <c r="A40" s="44" t="s">
        <v>56</v>
      </c>
      <c r="B40" s="32" t="s">
        <v>12</v>
      </c>
      <c r="C40" s="8" t="s">
        <v>13</v>
      </c>
      <c r="D40" s="9">
        <f t="shared" si="3"/>
        <v>280</v>
      </c>
      <c r="E40" s="10">
        <v>3360</v>
      </c>
      <c r="F40" s="11">
        <v>0.08</v>
      </c>
      <c r="G40" s="12">
        <f t="shared" si="4"/>
        <v>22.400000000000002</v>
      </c>
      <c r="H40" s="12">
        <f t="shared" si="5"/>
        <v>268.8</v>
      </c>
      <c r="I40" s="40">
        <f>SUM(G40:G45)</f>
        <v>243.55</v>
      </c>
      <c r="J40" s="41">
        <f>SUM(H40:H45)</f>
        <v>2922.6000000000004</v>
      </c>
    </row>
    <row r="41" spans="1:10" x14ac:dyDescent="0.25">
      <c r="A41" s="44"/>
      <c r="B41" s="32"/>
      <c r="C41" s="8" t="s">
        <v>14</v>
      </c>
      <c r="D41" s="9">
        <f t="shared" si="3"/>
        <v>330</v>
      </c>
      <c r="E41" s="10">
        <v>3960</v>
      </c>
      <c r="F41" s="11">
        <v>0.26</v>
      </c>
      <c r="G41" s="12">
        <f t="shared" si="4"/>
        <v>85.8</v>
      </c>
      <c r="H41" s="12">
        <f t="shared" si="5"/>
        <v>1029.5999999999999</v>
      </c>
      <c r="I41" s="40"/>
      <c r="J41" s="41"/>
    </row>
    <row r="42" spans="1:10" x14ac:dyDescent="0.25">
      <c r="A42" s="44"/>
      <c r="B42" s="32" t="s">
        <v>15</v>
      </c>
      <c r="C42" s="8" t="s">
        <v>16</v>
      </c>
      <c r="D42" s="9">
        <f t="shared" si="3"/>
        <v>125</v>
      </c>
      <c r="E42" s="10">
        <v>1500</v>
      </c>
      <c r="F42" s="11">
        <v>0.27</v>
      </c>
      <c r="G42" s="12">
        <f t="shared" si="4"/>
        <v>33.75</v>
      </c>
      <c r="H42" s="12">
        <f t="shared" si="5"/>
        <v>405</v>
      </c>
      <c r="I42" s="40"/>
      <c r="J42" s="41"/>
    </row>
    <row r="43" spans="1:10" x14ac:dyDescent="0.25">
      <c r="A43" s="44"/>
      <c r="B43" s="32"/>
      <c r="C43" s="8" t="s">
        <v>17</v>
      </c>
      <c r="D43" s="9">
        <f t="shared" si="3"/>
        <v>90</v>
      </c>
      <c r="E43" s="10">
        <v>1080</v>
      </c>
      <c r="F43" s="11">
        <v>0.56999999999999995</v>
      </c>
      <c r="G43" s="12">
        <f t="shared" si="4"/>
        <v>51.3</v>
      </c>
      <c r="H43" s="12">
        <f t="shared" si="5"/>
        <v>615.59999999999991</v>
      </c>
      <c r="I43" s="40"/>
      <c r="J43" s="41"/>
    </row>
    <row r="44" spans="1:10" x14ac:dyDescent="0.25">
      <c r="A44" s="44"/>
      <c r="B44" s="32" t="s">
        <v>18</v>
      </c>
      <c r="C44" s="8" t="s">
        <v>13</v>
      </c>
      <c r="D44" s="9">
        <f t="shared" si="3"/>
        <v>10</v>
      </c>
      <c r="E44" s="10">
        <v>120</v>
      </c>
      <c r="F44" s="11">
        <v>2.54</v>
      </c>
      <c r="G44" s="12">
        <f t="shared" si="4"/>
        <v>25.4</v>
      </c>
      <c r="H44" s="12">
        <f t="shared" si="5"/>
        <v>304.79999999999995</v>
      </c>
      <c r="I44" s="40"/>
      <c r="J44" s="41"/>
    </row>
    <row r="45" spans="1:10" x14ac:dyDescent="0.25">
      <c r="A45" s="44"/>
      <c r="B45" s="32"/>
      <c r="C45" s="8" t="s">
        <v>19</v>
      </c>
      <c r="D45" s="9">
        <f t="shared" si="3"/>
        <v>15</v>
      </c>
      <c r="E45" s="10">
        <v>180</v>
      </c>
      <c r="F45" s="11">
        <v>1.66</v>
      </c>
      <c r="G45" s="12">
        <f t="shared" si="4"/>
        <v>24.9</v>
      </c>
      <c r="H45" s="12">
        <f t="shared" si="5"/>
        <v>298.79999999999995</v>
      </c>
      <c r="I45" s="40"/>
      <c r="J45" s="41"/>
    </row>
    <row r="46" spans="1:10" x14ac:dyDescent="0.25">
      <c r="A46" s="39" t="s">
        <v>57</v>
      </c>
      <c r="B46" s="32" t="s">
        <v>12</v>
      </c>
      <c r="C46" s="8" t="s">
        <v>13</v>
      </c>
      <c r="D46" s="9">
        <f t="shared" si="3"/>
        <v>500</v>
      </c>
      <c r="E46" s="10">
        <v>6000</v>
      </c>
      <c r="F46" s="11">
        <v>0.08</v>
      </c>
      <c r="G46" s="12">
        <f t="shared" si="4"/>
        <v>40</v>
      </c>
      <c r="H46" s="12">
        <f t="shared" si="5"/>
        <v>480</v>
      </c>
      <c r="I46" s="40">
        <f>SUM(G46:G51)</f>
        <v>449.59999999999997</v>
      </c>
      <c r="J46" s="41">
        <f>SUM(H46:H51)</f>
        <v>5395.2</v>
      </c>
    </row>
    <row r="47" spans="1:10" x14ac:dyDescent="0.25">
      <c r="A47" s="39"/>
      <c r="B47" s="32"/>
      <c r="C47" s="8" t="s">
        <v>14</v>
      </c>
      <c r="D47" s="9">
        <f t="shared" si="3"/>
        <v>250</v>
      </c>
      <c r="E47" s="10">
        <v>3000</v>
      </c>
      <c r="F47" s="11">
        <v>0.26</v>
      </c>
      <c r="G47" s="12">
        <f t="shared" si="4"/>
        <v>65</v>
      </c>
      <c r="H47" s="12">
        <f t="shared" si="5"/>
        <v>780</v>
      </c>
      <c r="I47" s="40"/>
      <c r="J47" s="41"/>
    </row>
    <row r="48" spans="1:10" x14ac:dyDescent="0.25">
      <c r="A48" s="39"/>
      <c r="B48" s="32" t="s">
        <v>15</v>
      </c>
      <c r="C48" s="8" t="s">
        <v>16</v>
      </c>
      <c r="D48" s="9">
        <f t="shared" si="3"/>
        <v>330</v>
      </c>
      <c r="E48" s="10">
        <v>3960</v>
      </c>
      <c r="F48" s="11">
        <v>0.27</v>
      </c>
      <c r="G48" s="12">
        <f t="shared" si="4"/>
        <v>89.100000000000009</v>
      </c>
      <c r="H48" s="12">
        <f t="shared" si="5"/>
        <v>1069.2</v>
      </c>
      <c r="I48" s="40"/>
      <c r="J48" s="41"/>
    </row>
    <row r="49" spans="1:10" x14ac:dyDescent="0.25">
      <c r="A49" s="39"/>
      <c r="B49" s="32"/>
      <c r="C49" s="8" t="s">
        <v>17</v>
      </c>
      <c r="D49" s="9">
        <f t="shared" si="3"/>
        <v>360</v>
      </c>
      <c r="E49" s="10">
        <v>4320</v>
      </c>
      <c r="F49" s="11">
        <v>0.56999999999999995</v>
      </c>
      <c r="G49" s="12">
        <f t="shared" si="4"/>
        <v>205.2</v>
      </c>
      <c r="H49" s="12">
        <f t="shared" si="5"/>
        <v>2462.3999999999996</v>
      </c>
      <c r="I49" s="40"/>
      <c r="J49" s="41"/>
    </row>
    <row r="50" spans="1:10" x14ac:dyDescent="0.25">
      <c r="A50" s="39"/>
      <c r="B50" s="32" t="s">
        <v>18</v>
      </c>
      <c r="C50" s="8" t="s">
        <v>13</v>
      </c>
      <c r="D50" s="9">
        <f t="shared" si="3"/>
        <v>10</v>
      </c>
      <c r="E50" s="10">
        <v>120</v>
      </c>
      <c r="F50" s="11">
        <v>2.54</v>
      </c>
      <c r="G50" s="12">
        <f t="shared" si="4"/>
        <v>25.4</v>
      </c>
      <c r="H50" s="12">
        <f t="shared" si="5"/>
        <v>304.79999999999995</v>
      </c>
      <c r="I50" s="40"/>
      <c r="J50" s="41"/>
    </row>
    <row r="51" spans="1:10" x14ac:dyDescent="0.25">
      <c r="A51" s="39"/>
      <c r="B51" s="32"/>
      <c r="C51" s="8" t="s">
        <v>19</v>
      </c>
      <c r="D51" s="9">
        <f t="shared" si="3"/>
        <v>15</v>
      </c>
      <c r="E51" s="10">
        <v>180</v>
      </c>
      <c r="F51" s="11">
        <v>1.66</v>
      </c>
      <c r="G51" s="12">
        <f t="shared" si="4"/>
        <v>24.9</v>
      </c>
      <c r="H51" s="12">
        <f t="shared" si="5"/>
        <v>298.79999999999995</v>
      </c>
      <c r="I51" s="40"/>
      <c r="J51" s="41"/>
    </row>
    <row r="52" spans="1:10" x14ac:dyDescent="0.25">
      <c r="A52" s="39" t="s">
        <v>58</v>
      </c>
      <c r="B52" s="32" t="s">
        <v>12</v>
      </c>
      <c r="C52" s="8" t="s">
        <v>13</v>
      </c>
      <c r="D52" s="9">
        <f t="shared" si="3"/>
        <v>500</v>
      </c>
      <c r="E52" s="10">
        <v>6000</v>
      </c>
      <c r="F52" s="11">
        <v>0.08</v>
      </c>
      <c r="G52" s="12">
        <f t="shared" si="4"/>
        <v>40</v>
      </c>
      <c r="H52" s="12">
        <f t="shared" si="5"/>
        <v>480</v>
      </c>
      <c r="I52" s="40">
        <f>SUM(G52:G57)</f>
        <v>617.19999999999993</v>
      </c>
      <c r="J52" s="41">
        <f>SUM(H52:H57)</f>
        <v>7406.4</v>
      </c>
    </row>
    <row r="53" spans="1:10" x14ac:dyDescent="0.25">
      <c r="A53" s="39"/>
      <c r="B53" s="32"/>
      <c r="C53" s="8" t="s">
        <v>14</v>
      </c>
      <c r="D53" s="9">
        <f t="shared" si="3"/>
        <v>750</v>
      </c>
      <c r="E53" s="10">
        <v>9000</v>
      </c>
      <c r="F53" s="11">
        <v>0.26</v>
      </c>
      <c r="G53" s="12">
        <f t="shared" si="4"/>
        <v>195</v>
      </c>
      <c r="H53" s="12">
        <f t="shared" si="5"/>
        <v>2340</v>
      </c>
      <c r="I53" s="40"/>
      <c r="J53" s="41"/>
    </row>
    <row r="54" spans="1:10" x14ac:dyDescent="0.25">
      <c r="A54" s="39"/>
      <c r="B54" s="32" t="s">
        <v>15</v>
      </c>
      <c r="C54" s="8" t="s">
        <v>16</v>
      </c>
      <c r="D54" s="9">
        <f t="shared" si="3"/>
        <v>330</v>
      </c>
      <c r="E54" s="10">
        <v>3960</v>
      </c>
      <c r="F54" s="11">
        <v>0.27</v>
      </c>
      <c r="G54" s="12">
        <f t="shared" si="4"/>
        <v>89.100000000000009</v>
      </c>
      <c r="H54" s="12">
        <f t="shared" si="5"/>
        <v>1069.2</v>
      </c>
      <c r="I54" s="40"/>
      <c r="J54" s="41"/>
    </row>
    <row r="55" spans="1:10" x14ac:dyDescent="0.25">
      <c r="A55" s="39"/>
      <c r="B55" s="32"/>
      <c r="C55" s="8" t="s">
        <v>17</v>
      </c>
      <c r="D55" s="9">
        <f t="shared" si="3"/>
        <v>360</v>
      </c>
      <c r="E55" s="10">
        <v>4320</v>
      </c>
      <c r="F55" s="11">
        <v>0.56999999999999995</v>
      </c>
      <c r="G55" s="12">
        <f t="shared" si="4"/>
        <v>205.2</v>
      </c>
      <c r="H55" s="12">
        <f t="shared" si="5"/>
        <v>2462.3999999999996</v>
      </c>
      <c r="I55" s="40"/>
      <c r="J55" s="41"/>
    </row>
    <row r="56" spans="1:10" x14ac:dyDescent="0.25">
      <c r="A56" s="39"/>
      <c r="B56" s="32" t="s">
        <v>18</v>
      </c>
      <c r="C56" s="8" t="s">
        <v>13</v>
      </c>
      <c r="D56" s="9">
        <f t="shared" si="3"/>
        <v>15</v>
      </c>
      <c r="E56" s="10">
        <v>180</v>
      </c>
      <c r="F56" s="11">
        <v>2.54</v>
      </c>
      <c r="G56" s="12">
        <f t="shared" si="4"/>
        <v>38.1</v>
      </c>
      <c r="H56" s="12">
        <f t="shared" si="5"/>
        <v>457.20000000000005</v>
      </c>
      <c r="I56" s="40"/>
      <c r="J56" s="41"/>
    </row>
    <row r="57" spans="1:10" x14ac:dyDescent="0.25">
      <c r="A57" s="39"/>
      <c r="B57" s="32"/>
      <c r="C57" s="8" t="s">
        <v>19</v>
      </c>
      <c r="D57" s="9">
        <f t="shared" si="3"/>
        <v>30</v>
      </c>
      <c r="E57" s="10">
        <v>360</v>
      </c>
      <c r="F57" s="11">
        <v>1.66</v>
      </c>
      <c r="G57" s="12">
        <f t="shared" si="4"/>
        <v>49.8</v>
      </c>
      <c r="H57" s="12">
        <f t="shared" si="5"/>
        <v>597.59999999999991</v>
      </c>
      <c r="I57" s="40"/>
      <c r="J57" s="41"/>
    </row>
    <row r="58" spans="1:10" ht="15" customHeight="1" x14ac:dyDescent="0.25">
      <c r="A58" s="44" t="s">
        <v>59</v>
      </c>
      <c r="B58" s="32" t="s">
        <v>12</v>
      </c>
      <c r="C58" s="8" t="s">
        <v>13</v>
      </c>
      <c r="D58" s="9">
        <f t="shared" si="3"/>
        <v>280</v>
      </c>
      <c r="E58" s="10">
        <v>3360</v>
      </c>
      <c r="F58" s="11">
        <v>0.08</v>
      </c>
      <c r="G58" s="12">
        <f t="shared" si="4"/>
        <v>22.400000000000002</v>
      </c>
      <c r="H58" s="12">
        <f t="shared" si="5"/>
        <v>268.8</v>
      </c>
      <c r="I58" s="40">
        <f>SUM(G58:G63)</f>
        <v>243.55</v>
      </c>
      <c r="J58" s="41">
        <f>SUM(H58:H63)</f>
        <v>2922.6000000000004</v>
      </c>
    </row>
    <row r="59" spans="1:10" x14ac:dyDescent="0.25">
      <c r="A59" s="44"/>
      <c r="B59" s="32"/>
      <c r="C59" s="8" t="s">
        <v>14</v>
      </c>
      <c r="D59" s="9">
        <f t="shared" si="3"/>
        <v>330</v>
      </c>
      <c r="E59" s="10">
        <v>3960</v>
      </c>
      <c r="F59" s="11">
        <v>0.26</v>
      </c>
      <c r="G59" s="12">
        <f t="shared" si="4"/>
        <v>85.8</v>
      </c>
      <c r="H59" s="12">
        <f t="shared" si="5"/>
        <v>1029.5999999999999</v>
      </c>
      <c r="I59" s="40"/>
      <c r="J59" s="41"/>
    </row>
    <row r="60" spans="1:10" x14ac:dyDescent="0.25">
      <c r="A60" s="44"/>
      <c r="B60" s="32" t="s">
        <v>15</v>
      </c>
      <c r="C60" s="8" t="s">
        <v>16</v>
      </c>
      <c r="D60" s="9">
        <f t="shared" si="3"/>
        <v>125</v>
      </c>
      <c r="E60" s="10">
        <v>1500</v>
      </c>
      <c r="F60" s="11">
        <v>0.27</v>
      </c>
      <c r="G60" s="12">
        <f t="shared" si="4"/>
        <v>33.75</v>
      </c>
      <c r="H60" s="12">
        <f t="shared" si="5"/>
        <v>405</v>
      </c>
      <c r="I60" s="40"/>
      <c r="J60" s="41"/>
    </row>
    <row r="61" spans="1:10" x14ac:dyDescent="0.25">
      <c r="A61" s="44"/>
      <c r="B61" s="32"/>
      <c r="C61" s="8" t="s">
        <v>17</v>
      </c>
      <c r="D61" s="9">
        <f t="shared" si="3"/>
        <v>90</v>
      </c>
      <c r="E61" s="10">
        <v>1080</v>
      </c>
      <c r="F61" s="11">
        <v>0.56999999999999995</v>
      </c>
      <c r="G61" s="12">
        <f t="shared" si="4"/>
        <v>51.3</v>
      </c>
      <c r="H61" s="12">
        <f t="shared" si="5"/>
        <v>615.59999999999991</v>
      </c>
      <c r="I61" s="40"/>
      <c r="J61" s="41"/>
    </row>
    <row r="62" spans="1:10" x14ac:dyDescent="0.25">
      <c r="A62" s="44"/>
      <c r="B62" s="32" t="s">
        <v>18</v>
      </c>
      <c r="C62" s="8" t="s">
        <v>13</v>
      </c>
      <c r="D62" s="9">
        <f t="shared" si="3"/>
        <v>10</v>
      </c>
      <c r="E62" s="10">
        <v>120</v>
      </c>
      <c r="F62" s="11">
        <v>2.54</v>
      </c>
      <c r="G62" s="12">
        <f t="shared" si="4"/>
        <v>25.4</v>
      </c>
      <c r="H62" s="12">
        <f t="shared" si="5"/>
        <v>304.79999999999995</v>
      </c>
      <c r="I62" s="40"/>
      <c r="J62" s="41"/>
    </row>
    <row r="63" spans="1:10" x14ac:dyDescent="0.25">
      <c r="A63" s="44"/>
      <c r="B63" s="32"/>
      <c r="C63" s="8" t="s">
        <v>19</v>
      </c>
      <c r="D63" s="9">
        <f t="shared" si="3"/>
        <v>15</v>
      </c>
      <c r="E63" s="10">
        <v>180</v>
      </c>
      <c r="F63" s="11">
        <v>1.66</v>
      </c>
      <c r="G63" s="12">
        <f t="shared" si="4"/>
        <v>24.9</v>
      </c>
      <c r="H63" s="12">
        <f t="shared" si="5"/>
        <v>298.79999999999995</v>
      </c>
      <c r="I63" s="40"/>
      <c r="J63" s="41"/>
    </row>
    <row r="64" spans="1:10" x14ac:dyDescent="0.25">
      <c r="A64" s="39" t="s">
        <v>60</v>
      </c>
      <c r="B64" s="32" t="s">
        <v>12</v>
      </c>
      <c r="C64" s="8" t="s">
        <v>13</v>
      </c>
      <c r="D64" s="9">
        <f t="shared" si="3"/>
        <v>500</v>
      </c>
      <c r="E64" s="10">
        <v>6000</v>
      </c>
      <c r="F64" s="11">
        <v>0.08</v>
      </c>
      <c r="G64" s="12">
        <f t="shared" si="4"/>
        <v>40</v>
      </c>
      <c r="H64" s="12">
        <f t="shared" si="5"/>
        <v>480</v>
      </c>
      <c r="I64" s="40">
        <f>SUM(G64:G69)</f>
        <v>449.59999999999997</v>
      </c>
      <c r="J64" s="41">
        <f>SUM(H64:H69)</f>
        <v>5395.2</v>
      </c>
    </row>
    <row r="65" spans="1:10" x14ac:dyDescent="0.25">
      <c r="A65" s="39"/>
      <c r="B65" s="32"/>
      <c r="C65" s="8" t="s">
        <v>14</v>
      </c>
      <c r="D65" s="9">
        <f t="shared" si="3"/>
        <v>250</v>
      </c>
      <c r="E65" s="10">
        <v>3000</v>
      </c>
      <c r="F65" s="11">
        <v>0.26</v>
      </c>
      <c r="G65" s="12">
        <f t="shared" si="4"/>
        <v>65</v>
      </c>
      <c r="H65" s="12">
        <f t="shared" si="5"/>
        <v>780</v>
      </c>
      <c r="I65" s="40"/>
      <c r="J65" s="41"/>
    </row>
    <row r="66" spans="1:10" x14ac:dyDescent="0.25">
      <c r="A66" s="39"/>
      <c r="B66" s="32" t="s">
        <v>15</v>
      </c>
      <c r="C66" s="8" t="s">
        <v>16</v>
      </c>
      <c r="D66" s="9">
        <f t="shared" si="3"/>
        <v>330</v>
      </c>
      <c r="E66" s="10">
        <v>3960</v>
      </c>
      <c r="F66" s="11">
        <v>0.27</v>
      </c>
      <c r="G66" s="12">
        <f t="shared" si="4"/>
        <v>89.100000000000009</v>
      </c>
      <c r="H66" s="12">
        <f t="shared" si="5"/>
        <v>1069.2</v>
      </c>
      <c r="I66" s="40"/>
      <c r="J66" s="41"/>
    </row>
    <row r="67" spans="1:10" x14ac:dyDescent="0.25">
      <c r="A67" s="39"/>
      <c r="B67" s="32"/>
      <c r="C67" s="8" t="s">
        <v>17</v>
      </c>
      <c r="D67" s="9">
        <f t="shared" si="3"/>
        <v>360</v>
      </c>
      <c r="E67" s="10">
        <v>4320</v>
      </c>
      <c r="F67" s="11">
        <v>0.56999999999999995</v>
      </c>
      <c r="G67" s="12">
        <f t="shared" si="4"/>
        <v>205.2</v>
      </c>
      <c r="H67" s="12">
        <f t="shared" si="5"/>
        <v>2462.3999999999996</v>
      </c>
      <c r="I67" s="40"/>
      <c r="J67" s="41"/>
    </row>
    <row r="68" spans="1:10" x14ac:dyDescent="0.25">
      <c r="A68" s="39"/>
      <c r="B68" s="32" t="s">
        <v>18</v>
      </c>
      <c r="C68" s="8" t="s">
        <v>13</v>
      </c>
      <c r="D68" s="9">
        <f t="shared" ref="D68:D99" si="6">E68/12</f>
        <v>10</v>
      </c>
      <c r="E68" s="10">
        <v>120</v>
      </c>
      <c r="F68" s="11">
        <v>2.54</v>
      </c>
      <c r="G68" s="12">
        <f t="shared" ref="G68:G99" si="7">D68*F68</f>
        <v>25.4</v>
      </c>
      <c r="H68" s="12">
        <f t="shared" ref="H68:H99" si="8">G68*12</f>
        <v>304.79999999999995</v>
      </c>
      <c r="I68" s="40"/>
      <c r="J68" s="41"/>
    </row>
    <row r="69" spans="1:10" x14ac:dyDescent="0.25">
      <c r="A69" s="39"/>
      <c r="B69" s="32"/>
      <c r="C69" s="8" t="s">
        <v>19</v>
      </c>
      <c r="D69" s="9">
        <f t="shared" si="6"/>
        <v>15</v>
      </c>
      <c r="E69" s="10">
        <v>180</v>
      </c>
      <c r="F69" s="11">
        <v>1.66</v>
      </c>
      <c r="G69" s="12">
        <f t="shared" si="7"/>
        <v>24.9</v>
      </c>
      <c r="H69" s="12">
        <f t="shared" si="8"/>
        <v>298.79999999999995</v>
      </c>
      <c r="I69" s="40"/>
      <c r="J69" s="41"/>
    </row>
    <row r="70" spans="1:10" ht="15" customHeight="1" x14ac:dyDescent="0.25">
      <c r="A70" s="44" t="s">
        <v>61</v>
      </c>
      <c r="B70" s="32" t="s">
        <v>12</v>
      </c>
      <c r="C70" s="8" t="s">
        <v>13</v>
      </c>
      <c r="D70" s="9">
        <f t="shared" si="6"/>
        <v>280</v>
      </c>
      <c r="E70" s="10">
        <v>3360</v>
      </c>
      <c r="F70" s="11">
        <v>0.08</v>
      </c>
      <c r="G70" s="12">
        <f t="shared" si="7"/>
        <v>22.400000000000002</v>
      </c>
      <c r="H70" s="12">
        <f t="shared" si="8"/>
        <v>268.8</v>
      </c>
      <c r="I70" s="40">
        <f>SUM(G70:G75)</f>
        <v>243.55</v>
      </c>
      <c r="J70" s="41">
        <f>SUM(H70:H75)</f>
        <v>2922.6000000000004</v>
      </c>
    </row>
    <row r="71" spans="1:10" x14ac:dyDescent="0.25">
      <c r="A71" s="44"/>
      <c r="B71" s="32"/>
      <c r="C71" s="8" t="s">
        <v>14</v>
      </c>
      <c r="D71" s="9">
        <f t="shared" si="6"/>
        <v>330</v>
      </c>
      <c r="E71" s="10">
        <v>3960</v>
      </c>
      <c r="F71" s="11">
        <v>0.26</v>
      </c>
      <c r="G71" s="12">
        <f t="shared" si="7"/>
        <v>85.8</v>
      </c>
      <c r="H71" s="12">
        <f t="shared" si="8"/>
        <v>1029.5999999999999</v>
      </c>
      <c r="I71" s="40"/>
      <c r="J71" s="41"/>
    </row>
    <row r="72" spans="1:10" x14ac:dyDescent="0.25">
      <c r="A72" s="44"/>
      <c r="B72" s="32" t="s">
        <v>15</v>
      </c>
      <c r="C72" s="8" t="s">
        <v>16</v>
      </c>
      <c r="D72" s="9">
        <f t="shared" si="6"/>
        <v>125</v>
      </c>
      <c r="E72" s="10">
        <v>1500</v>
      </c>
      <c r="F72" s="11">
        <v>0.27</v>
      </c>
      <c r="G72" s="12">
        <f t="shared" si="7"/>
        <v>33.75</v>
      </c>
      <c r="H72" s="12">
        <f t="shared" si="8"/>
        <v>405</v>
      </c>
      <c r="I72" s="40"/>
      <c r="J72" s="41"/>
    </row>
    <row r="73" spans="1:10" x14ac:dyDescent="0.25">
      <c r="A73" s="44"/>
      <c r="B73" s="32"/>
      <c r="C73" s="8" t="s">
        <v>17</v>
      </c>
      <c r="D73" s="9">
        <f t="shared" si="6"/>
        <v>90</v>
      </c>
      <c r="E73" s="10">
        <v>1080</v>
      </c>
      <c r="F73" s="11">
        <v>0.56999999999999995</v>
      </c>
      <c r="G73" s="12">
        <f t="shared" si="7"/>
        <v>51.3</v>
      </c>
      <c r="H73" s="12">
        <f t="shared" si="8"/>
        <v>615.59999999999991</v>
      </c>
      <c r="I73" s="40"/>
      <c r="J73" s="41"/>
    </row>
    <row r="74" spans="1:10" x14ac:dyDescent="0.25">
      <c r="A74" s="44"/>
      <c r="B74" s="32" t="s">
        <v>18</v>
      </c>
      <c r="C74" s="8" t="s">
        <v>13</v>
      </c>
      <c r="D74" s="9">
        <f t="shared" si="6"/>
        <v>10</v>
      </c>
      <c r="E74" s="10">
        <v>120</v>
      </c>
      <c r="F74" s="11">
        <v>2.54</v>
      </c>
      <c r="G74" s="12">
        <f t="shared" si="7"/>
        <v>25.4</v>
      </c>
      <c r="H74" s="12">
        <f t="shared" si="8"/>
        <v>304.79999999999995</v>
      </c>
      <c r="I74" s="40"/>
      <c r="J74" s="41"/>
    </row>
    <row r="75" spans="1:10" x14ac:dyDescent="0.25">
      <c r="A75" s="44"/>
      <c r="B75" s="32"/>
      <c r="C75" s="8" t="s">
        <v>19</v>
      </c>
      <c r="D75" s="9">
        <f t="shared" si="6"/>
        <v>15</v>
      </c>
      <c r="E75" s="10">
        <v>180</v>
      </c>
      <c r="F75" s="11">
        <v>1.66</v>
      </c>
      <c r="G75" s="12">
        <f t="shared" si="7"/>
        <v>24.9</v>
      </c>
      <c r="H75" s="12">
        <f t="shared" si="8"/>
        <v>298.79999999999995</v>
      </c>
      <c r="I75" s="40"/>
      <c r="J75" s="41"/>
    </row>
    <row r="76" spans="1:10" ht="15" customHeight="1" x14ac:dyDescent="0.25">
      <c r="A76" s="44" t="s">
        <v>62</v>
      </c>
      <c r="B76" s="32" t="s">
        <v>12</v>
      </c>
      <c r="C76" s="8" t="s">
        <v>13</v>
      </c>
      <c r="D76" s="9">
        <f t="shared" si="6"/>
        <v>280</v>
      </c>
      <c r="E76" s="10">
        <v>3360</v>
      </c>
      <c r="F76" s="11">
        <v>0.08</v>
      </c>
      <c r="G76" s="12">
        <f t="shared" si="7"/>
        <v>22.400000000000002</v>
      </c>
      <c r="H76" s="12">
        <f t="shared" si="8"/>
        <v>268.8</v>
      </c>
      <c r="I76" s="40">
        <f>SUM(G76:G81)</f>
        <v>243.55</v>
      </c>
      <c r="J76" s="41">
        <f>SUM(H76:H81)</f>
        <v>2922.6000000000004</v>
      </c>
    </row>
    <row r="77" spans="1:10" x14ac:dyDescent="0.25">
      <c r="A77" s="44"/>
      <c r="B77" s="32"/>
      <c r="C77" s="8" t="s">
        <v>14</v>
      </c>
      <c r="D77" s="9">
        <f t="shared" si="6"/>
        <v>330</v>
      </c>
      <c r="E77" s="10">
        <v>3960</v>
      </c>
      <c r="F77" s="11">
        <v>0.26</v>
      </c>
      <c r="G77" s="12">
        <f t="shared" si="7"/>
        <v>85.8</v>
      </c>
      <c r="H77" s="12">
        <f t="shared" si="8"/>
        <v>1029.5999999999999</v>
      </c>
      <c r="I77" s="40"/>
      <c r="J77" s="41"/>
    </row>
    <row r="78" spans="1:10" x14ac:dyDescent="0.25">
      <c r="A78" s="44"/>
      <c r="B78" s="32" t="s">
        <v>15</v>
      </c>
      <c r="C78" s="8" t="s">
        <v>16</v>
      </c>
      <c r="D78" s="9">
        <f t="shared" si="6"/>
        <v>125</v>
      </c>
      <c r="E78" s="10">
        <v>1500</v>
      </c>
      <c r="F78" s="11">
        <v>0.27</v>
      </c>
      <c r="G78" s="12">
        <f t="shared" si="7"/>
        <v>33.75</v>
      </c>
      <c r="H78" s="12">
        <f t="shared" si="8"/>
        <v>405</v>
      </c>
      <c r="I78" s="40"/>
      <c r="J78" s="41"/>
    </row>
    <row r="79" spans="1:10" x14ac:dyDescent="0.25">
      <c r="A79" s="44"/>
      <c r="B79" s="32"/>
      <c r="C79" s="8" t="s">
        <v>17</v>
      </c>
      <c r="D79" s="9">
        <f t="shared" si="6"/>
        <v>90</v>
      </c>
      <c r="E79" s="10">
        <v>1080</v>
      </c>
      <c r="F79" s="11">
        <v>0.56999999999999995</v>
      </c>
      <c r="G79" s="12">
        <f t="shared" si="7"/>
        <v>51.3</v>
      </c>
      <c r="H79" s="12">
        <f t="shared" si="8"/>
        <v>615.59999999999991</v>
      </c>
      <c r="I79" s="40"/>
      <c r="J79" s="41"/>
    </row>
    <row r="80" spans="1:10" x14ac:dyDescent="0.25">
      <c r="A80" s="44"/>
      <c r="B80" s="32" t="s">
        <v>18</v>
      </c>
      <c r="C80" s="8" t="s">
        <v>13</v>
      </c>
      <c r="D80" s="9">
        <f t="shared" si="6"/>
        <v>10</v>
      </c>
      <c r="E80" s="10">
        <v>120</v>
      </c>
      <c r="F80" s="11">
        <v>2.54</v>
      </c>
      <c r="G80" s="12">
        <f t="shared" si="7"/>
        <v>25.4</v>
      </c>
      <c r="H80" s="12">
        <f t="shared" si="8"/>
        <v>304.79999999999995</v>
      </c>
      <c r="I80" s="40"/>
      <c r="J80" s="41"/>
    </row>
    <row r="81" spans="1:10" x14ac:dyDescent="0.25">
      <c r="A81" s="44"/>
      <c r="B81" s="32"/>
      <c r="C81" s="8" t="s">
        <v>19</v>
      </c>
      <c r="D81" s="9">
        <f t="shared" si="6"/>
        <v>15</v>
      </c>
      <c r="E81" s="10">
        <v>180</v>
      </c>
      <c r="F81" s="11">
        <v>1.66</v>
      </c>
      <c r="G81" s="12">
        <f t="shared" si="7"/>
        <v>24.9</v>
      </c>
      <c r="H81" s="12">
        <f t="shared" si="8"/>
        <v>298.79999999999995</v>
      </c>
      <c r="I81" s="40"/>
      <c r="J81" s="41"/>
    </row>
    <row r="82" spans="1:10" x14ac:dyDescent="0.25">
      <c r="A82" s="39" t="s">
        <v>63</v>
      </c>
      <c r="B82" s="32" t="s">
        <v>12</v>
      </c>
      <c r="C82" s="8" t="s">
        <v>13</v>
      </c>
      <c r="D82" s="9">
        <f t="shared" si="6"/>
        <v>6600</v>
      </c>
      <c r="E82" s="10">
        <v>79200</v>
      </c>
      <c r="F82" s="11">
        <v>0.08</v>
      </c>
      <c r="G82" s="12">
        <f t="shared" si="7"/>
        <v>528</v>
      </c>
      <c r="H82" s="12">
        <f t="shared" si="8"/>
        <v>6336</v>
      </c>
      <c r="I82" s="40">
        <f>SUM(G82:G87)</f>
        <v>3025.4</v>
      </c>
      <c r="J82" s="41">
        <f>SUM(H82:H87)</f>
        <v>36304.800000000003</v>
      </c>
    </row>
    <row r="83" spans="1:10" x14ac:dyDescent="0.25">
      <c r="A83" s="39"/>
      <c r="B83" s="32"/>
      <c r="C83" s="8" t="s">
        <v>14</v>
      </c>
      <c r="D83" s="9">
        <f t="shared" si="6"/>
        <v>6700</v>
      </c>
      <c r="E83" s="10">
        <v>80400</v>
      </c>
      <c r="F83" s="11">
        <v>0.26</v>
      </c>
      <c r="G83" s="12">
        <f t="shared" si="7"/>
        <v>1742</v>
      </c>
      <c r="H83" s="12">
        <f t="shared" si="8"/>
        <v>20904</v>
      </c>
      <c r="I83" s="40"/>
      <c r="J83" s="41"/>
    </row>
    <row r="84" spans="1:10" x14ac:dyDescent="0.25">
      <c r="A84" s="39"/>
      <c r="B84" s="32" t="s">
        <v>15</v>
      </c>
      <c r="C84" s="8" t="s">
        <v>16</v>
      </c>
      <c r="D84" s="9">
        <f t="shared" si="6"/>
        <v>500</v>
      </c>
      <c r="E84" s="10">
        <v>6000</v>
      </c>
      <c r="F84" s="11">
        <v>0.27</v>
      </c>
      <c r="G84" s="12">
        <f t="shared" si="7"/>
        <v>135</v>
      </c>
      <c r="H84" s="12">
        <f t="shared" si="8"/>
        <v>1620</v>
      </c>
      <c r="I84" s="40"/>
      <c r="J84" s="41"/>
    </row>
    <row r="85" spans="1:10" x14ac:dyDescent="0.25">
      <c r="A85" s="39"/>
      <c r="B85" s="32"/>
      <c r="C85" s="8" t="s">
        <v>17</v>
      </c>
      <c r="D85" s="9">
        <f t="shared" si="6"/>
        <v>720</v>
      </c>
      <c r="E85" s="10">
        <v>8640</v>
      </c>
      <c r="F85" s="11">
        <v>0.56999999999999995</v>
      </c>
      <c r="G85" s="12">
        <f t="shared" si="7"/>
        <v>410.4</v>
      </c>
      <c r="H85" s="12">
        <f t="shared" si="8"/>
        <v>4924.7999999999993</v>
      </c>
      <c r="I85" s="40"/>
      <c r="J85" s="41"/>
    </row>
    <row r="86" spans="1:10" x14ac:dyDescent="0.25">
      <c r="A86" s="39"/>
      <c r="B86" s="32" t="s">
        <v>18</v>
      </c>
      <c r="C86" s="8" t="s">
        <v>13</v>
      </c>
      <c r="D86" s="9">
        <f t="shared" si="6"/>
        <v>50</v>
      </c>
      <c r="E86" s="10">
        <v>600</v>
      </c>
      <c r="F86" s="11">
        <v>2.54</v>
      </c>
      <c r="G86" s="12">
        <f t="shared" si="7"/>
        <v>127</v>
      </c>
      <c r="H86" s="12">
        <f t="shared" si="8"/>
        <v>1524</v>
      </c>
      <c r="I86" s="40"/>
      <c r="J86" s="41"/>
    </row>
    <row r="87" spans="1:10" x14ac:dyDescent="0.25">
      <c r="A87" s="39"/>
      <c r="B87" s="32"/>
      <c r="C87" s="8" t="s">
        <v>19</v>
      </c>
      <c r="D87" s="9">
        <f t="shared" si="6"/>
        <v>50</v>
      </c>
      <c r="E87" s="10">
        <v>600</v>
      </c>
      <c r="F87" s="11">
        <v>1.66</v>
      </c>
      <c r="G87" s="12">
        <f t="shared" si="7"/>
        <v>83</v>
      </c>
      <c r="H87" s="12">
        <f t="shared" si="8"/>
        <v>996</v>
      </c>
      <c r="I87" s="40"/>
      <c r="J87" s="41"/>
    </row>
    <row r="88" spans="1:10" ht="15" customHeight="1" x14ac:dyDescent="0.25">
      <c r="A88" s="44" t="s">
        <v>64</v>
      </c>
      <c r="B88" s="32" t="s">
        <v>12</v>
      </c>
      <c r="C88" s="8" t="s">
        <v>13</v>
      </c>
      <c r="D88" s="9">
        <f t="shared" si="6"/>
        <v>280</v>
      </c>
      <c r="E88" s="10">
        <v>3360</v>
      </c>
      <c r="F88" s="11">
        <v>0.08</v>
      </c>
      <c r="G88" s="12">
        <f t="shared" si="7"/>
        <v>22.400000000000002</v>
      </c>
      <c r="H88" s="12">
        <f t="shared" si="8"/>
        <v>268.8</v>
      </c>
      <c r="I88" s="40">
        <f>SUM(G88:G93)</f>
        <v>243.55</v>
      </c>
      <c r="J88" s="41">
        <f>SUM(H88:H93)</f>
        <v>2922.6000000000004</v>
      </c>
    </row>
    <row r="89" spans="1:10" x14ac:dyDescent="0.25">
      <c r="A89" s="44"/>
      <c r="B89" s="32"/>
      <c r="C89" s="8" t="s">
        <v>14</v>
      </c>
      <c r="D89" s="9">
        <f t="shared" si="6"/>
        <v>330</v>
      </c>
      <c r="E89" s="10">
        <v>3960</v>
      </c>
      <c r="F89" s="11">
        <v>0.26</v>
      </c>
      <c r="G89" s="12">
        <f t="shared" si="7"/>
        <v>85.8</v>
      </c>
      <c r="H89" s="12">
        <f t="shared" si="8"/>
        <v>1029.5999999999999</v>
      </c>
      <c r="I89" s="40"/>
      <c r="J89" s="41"/>
    </row>
    <row r="90" spans="1:10" x14ac:dyDescent="0.25">
      <c r="A90" s="44"/>
      <c r="B90" s="32" t="s">
        <v>15</v>
      </c>
      <c r="C90" s="8" t="s">
        <v>16</v>
      </c>
      <c r="D90" s="9">
        <f t="shared" si="6"/>
        <v>125</v>
      </c>
      <c r="E90" s="10">
        <v>1500</v>
      </c>
      <c r="F90" s="11">
        <v>0.27</v>
      </c>
      <c r="G90" s="12">
        <f t="shared" si="7"/>
        <v>33.75</v>
      </c>
      <c r="H90" s="12">
        <f t="shared" si="8"/>
        <v>405</v>
      </c>
      <c r="I90" s="40"/>
      <c r="J90" s="41"/>
    </row>
    <row r="91" spans="1:10" x14ac:dyDescent="0.25">
      <c r="A91" s="44"/>
      <c r="B91" s="32"/>
      <c r="C91" s="8" t="s">
        <v>17</v>
      </c>
      <c r="D91" s="9">
        <f t="shared" si="6"/>
        <v>90</v>
      </c>
      <c r="E91" s="10">
        <v>1080</v>
      </c>
      <c r="F91" s="11">
        <v>0.56999999999999995</v>
      </c>
      <c r="G91" s="12">
        <f t="shared" si="7"/>
        <v>51.3</v>
      </c>
      <c r="H91" s="12">
        <f t="shared" si="8"/>
        <v>615.59999999999991</v>
      </c>
      <c r="I91" s="40"/>
      <c r="J91" s="41"/>
    </row>
    <row r="92" spans="1:10" x14ac:dyDescent="0.25">
      <c r="A92" s="44"/>
      <c r="B92" s="32" t="s">
        <v>18</v>
      </c>
      <c r="C92" s="8" t="s">
        <v>13</v>
      </c>
      <c r="D92" s="9">
        <f t="shared" si="6"/>
        <v>10</v>
      </c>
      <c r="E92" s="10">
        <v>120</v>
      </c>
      <c r="F92" s="11">
        <v>2.54</v>
      </c>
      <c r="G92" s="12">
        <f t="shared" si="7"/>
        <v>25.4</v>
      </c>
      <c r="H92" s="12">
        <f t="shared" si="8"/>
        <v>304.79999999999995</v>
      </c>
      <c r="I92" s="40"/>
      <c r="J92" s="41"/>
    </row>
    <row r="93" spans="1:10" x14ac:dyDescent="0.25">
      <c r="A93" s="44"/>
      <c r="B93" s="32"/>
      <c r="C93" s="8" t="s">
        <v>19</v>
      </c>
      <c r="D93" s="9">
        <f t="shared" si="6"/>
        <v>15</v>
      </c>
      <c r="E93" s="10">
        <v>180</v>
      </c>
      <c r="F93" s="11">
        <v>1.66</v>
      </c>
      <c r="G93" s="12">
        <f t="shared" si="7"/>
        <v>24.9</v>
      </c>
      <c r="H93" s="12">
        <f t="shared" si="8"/>
        <v>298.79999999999995</v>
      </c>
      <c r="I93" s="40"/>
      <c r="J93" s="41"/>
    </row>
    <row r="94" spans="1:10" x14ac:dyDescent="0.25">
      <c r="A94" s="39" t="s">
        <v>65</v>
      </c>
      <c r="B94" s="32" t="s">
        <v>12</v>
      </c>
      <c r="C94" s="8" t="s">
        <v>13</v>
      </c>
      <c r="D94" s="9">
        <f t="shared" si="6"/>
        <v>750</v>
      </c>
      <c r="E94" s="10">
        <v>9000</v>
      </c>
      <c r="F94" s="11">
        <v>0.08</v>
      </c>
      <c r="G94" s="12">
        <f t="shared" si="7"/>
        <v>60</v>
      </c>
      <c r="H94" s="12">
        <f t="shared" si="8"/>
        <v>720</v>
      </c>
      <c r="I94" s="40">
        <f>SUM(G94:G99)</f>
        <v>791.6</v>
      </c>
      <c r="J94" s="41">
        <f>SUM(H94:H99)</f>
        <v>9499.2000000000007</v>
      </c>
    </row>
    <row r="95" spans="1:10" x14ac:dyDescent="0.25">
      <c r="A95" s="39"/>
      <c r="B95" s="32"/>
      <c r="C95" s="8" t="s">
        <v>14</v>
      </c>
      <c r="D95" s="9">
        <f t="shared" si="6"/>
        <v>1000</v>
      </c>
      <c r="E95" s="10">
        <v>12000</v>
      </c>
      <c r="F95" s="11">
        <v>0.26</v>
      </c>
      <c r="G95" s="12">
        <f t="shared" si="7"/>
        <v>260</v>
      </c>
      <c r="H95" s="12">
        <f t="shared" si="8"/>
        <v>3120</v>
      </c>
      <c r="I95" s="40"/>
      <c r="J95" s="41"/>
    </row>
    <row r="96" spans="1:10" x14ac:dyDescent="0.25">
      <c r="A96" s="39"/>
      <c r="B96" s="32" t="s">
        <v>15</v>
      </c>
      <c r="C96" s="8" t="s">
        <v>16</v>
      </c>
      <c r="D96" s="9">
        <f t="shared" si="6"/>
        <v>330</v>
      </c>
      <c r="E96" s="10">
        <v>3960</v>
      </c>
      <c r="F96" s="11">
        <v>0.27</v>
      </c>
      <c r="G96" s="12">
        <f t="shared" si="7"/>
        <v>89.100000000000009</v>
      </c>
      <c r="H96" s="12">
        <f t="shared" si="8"/>
        <v>1069.2</v>
      </c>
      <c r="I96" s="40"/>
      <c r="J96" s="41"/>
    </row>
    <row r="97" spans="1:10" x14ac:dyDescent="0.25">
      <c r="A97" s="39"/>
      <c r="B97" s="32"/>
      <c r="C97" s="8" t="s">
        <v>17</v>
      </c>
      <c r="D97" s="9">
        <f t="shared" si="6"/>
        <v>450</v>
      </c>
      <c r="E97" s="10">
        <v>5400</v>
      </c>
      <c r="F97" s="11">
        <v>0.56999999999999995</v>
      </c>
      <c r="G97" s="12">
        <f t="shared" si="7"/>
        <v>256.5</v>
      </c>
      <c r="H97" s="12">
        <f t="shared" si="8"/>
        <v>3078</v>
      </c>
      <c r="I97" s="40"/>
      <c r="J97" s="41"/>
    </row>
    <row r="98" spans="1:10" x14ac:dyDescent="0.25">
      <c r="A98" s="39"/>
      <c r="B98" s="32" t="s">
        <v>18</v>
      </c>
      <c r="C98" s="8" t="s">
        <v>13</v>
      </c>
      <c r="D98" s="9">
        <f t="shared" si="6"/>
        <v>30</v>
      </c>
      <c r="E98" s="10">
        <v>360</v>
      </c>
      <c r="F98" s="11">
        <v>2.54</v>
      </c>
      <c r="G98" s="12">
        <f t="shared" si="7"/>
        <v>76.2</v>
      </c>
      <c r="H98" s="12">
        <f t="shared" si="8"/>
        <v>914.40000000000009</v>
      </c>
      <c r="I98" s="40"/>
      <c r="J98" s="41"/>
    </row>
    <row r="99" spans="1:10" x14ac:dyDescent="0.25">
      <c r="A99" s="39"/>
      <c r="B99" s="32"/>
      <c r="C99" s="8" t="s">
        <v>19</v>
      </c>
      <c r="D99" s="9">
        <f t="shared" si="6"/>
        <v>30</v>
      </c>
      <c r="E99" s="10">
        <v>360</v>
      </c>
      <c r="F99" s="11">
        <v>1.66</v>
      </c>
      <c r="G99" s="12">
        <f t="shared" si="7"/>
        <v>49.8</v>
      </c>
      <c r="H99" s="12">
        <f t="shared" si="8"/>
        <v>597.59999999999991</v>
      </c>
      <c r="I99" s="40"/>
      <c r="J99" s="41"/>
    </row>
    <row r="100" spans="1:10" x14ac:dyDescent="0.25">
      <c r="A100" s="39" t="s">
        <v>66</v>
      </c>
      <c r="B100" s="32" t="s">
        <v>12</v>
      </c>
      <c r="C100" s="8" t="s">
        <v>13</v>
      </c>
      <c r="D100" s="9">
        <f t="shared" ref="D100:D131" si="9">E100/12</f>
        <v>750</v>
      </c>
      <c r="E100" s="10">
        <v>9000</v>
      </c>
      <c r="F100" s="11">
        <v>0.08</v>
      </c>
      <c r="G100" s="12">
        <f t="shared" ref="G100:G131" si="10">D100*F100</f>
        <v>60</v>
      </c>
      <c r="H100" s="12">
        <f t="shared" ref="H100:H131" si="11">G100*12</f>
        <v>720</v>
      </c>
      <c r="I100" s="40">
        <f>SUM(G100:G105)</f>
        <v>791.6</v>
      </c>
      <c r="J100" s="41">
        <f>SUM(H100:H105)</f>
        <v>9499.2000000000007</v>
      </c>
    </row>
    <row r="101" spans="1:10" x14ac:dyDescent="0.25">
      <c r="A101" s="39"/>
      <c r="B101" s="32"/>
      <c r="C101" s="8" t="s">
        <v>14</v>
      </c>
      <c r="D101" s="9">
        <f t="shared" si="9"/>
        <v>1000</v>
      </c>
      <c r="E101" s="10">
        <v>12000</v>
      </c>
      <c r="F101" s="11">
        <v>0.26</v>
      </c>
      <c r="G101" s="12">
        <f t="shared" si="10"/>
        <v>260</v>
      </c>
      <c r="H101" s="12">
        <f t="shared" si="11"/>
        <v>3120</v>
      </c>
      <c r="I101" s="40"/>
      <c r="J101" s="41"/>
    </row>
    <row r="102" spans="1:10" x14ac:dyDescent="0.25">
      <c r="A102" s="39"/>
      <c r="B102" s="32" t="s">
        <v>15</v>
      </c>
      <c r="C102" s="8" t="s">
        <v>16</v>
      </c>
      <c r="D102" s="9">
        <f t="shared" si="9"/>
        <v>330</v>
      </c>
      <c r="E102" s="10">
        <v>3960</v>
      </c>
      <c r="F102" s="11">
        <v>0.27</v>
      </c>
      <c r="G102" s="12">
        <f t="shared" si="10"/>
        <v>89.100000000000009</v>
      </c>
      <c r="H102" s="12">
        <f t="shared" si="11"/>
        <v>1069.2</v>
      </c>
      <c r="I102" s="40"/>
      <c r="J102" s="41"/>
    </row>
    <row r="103" spans="1:10" x14ac:dyDescent="0.25">
      <c r="A103" s="39"/>
      <c r="B103" s="32"/>
      <c r="C103" s="8" t="s">
        <v>17</v>
      </c>
      <c r="D103" s="9">
        <f t="shared" si="9"/>
        <v>450</v>
      </c>
      <c r="E103" s="10">
        <v>5400</v>
      </c>
      <c r="F103" s="11">
        <v>0.56999999999999995</v>
      </c>
      <c r="G103" s="12">
        <f t="shared" si="10"/>
        <v>256.5</v>
      </c>
      <c r="H103" s="12">
        <f t="shared" si="11"/>
        <v>3078</v>
      </c>
      <c r="I103" s="40"/>
      <c r="J103" s="41"/>
    </row>
    <row r="104" spans="1:10" x14ac:dyDescent="0.25">
      <c r="A104" s="39"/>
      <c r="B104" s="32" t="s">
        <v>18</v>
      </c>
      <c r="C104" s="8" t="s">
        <v>13</v>
      </c>
      <c r="D104" s="9">
        <f t="shared" si="9"/>
        <v>30</v>
      </c>
      <c r="E104" s="10">
        <v>360</v>
      </c>
      <c r="F104" s="11">
        <v>2.54</v>
      </c>
      <c r="G104" s="12">
        <f t="shared" si="10"/>
        <v>76.2</v>
      </c>
      <c r="H104" s="12">
        <f t="shared" si="11"/>
        <v>914.40000000000009</v>
      </c>
      <c r="I104" s="40"/>
      <c r="J104" s="41"/>
    </row>
    <row r="105" spans="1:10" x14ac:dyDescent="0.25">
      <c r="A105" s="39"/>
      <c r="B105" s="32"/>
      <c r="C105" s="8" t="s">
        <v>19</v>
      </c>
      <c r="D105" s="9">
        <f t="shared" si="9"/>
        <v>30</v>
      </c>
      <c r="E105" s="10">
        <v>360</v>
      </c>
      <c r="F105" s="11">
        <v>1.66</v>
      </c>
      <c r="G105" s="12">
        <f t="shared" si="10"/>
        <v>49.8</v>
      </c>
      <c r="H105" s="12">
        <f t="shared" si="11"/>
        <v>597.59999999999991</v>
      </c>
      <c r="I105" s="40"/>
      <c r="J105" s="41"/>
    </row>
    <row r="106" spans="1:10" x14ac:dyDescent="0.25">
      <c r="A106" s="39" t="s">
        <v>67</v>
      </c>
      <c r="B106" s="32" t="s">
        <v>12</v>
      </c>
      <c r="C106" s="8" t="s">
        <v>13</v>
      </c>
      <c r="D106" s="9">
        <f t="shared" si="9"/>
        <v>500</v>
      </c>
      <c r="E106" s="10">
        <v>6000</v>
      </c>
      <c r="F106" s="11">
        <v>0.08</v>
      </c>
      <c r="G106" s="12">
        <f t="shared" si="10"/>
        <v>40</v>
      </c>
      <c r="H106" s="12">
        <f t="shared" si="11"/>
        <v>480</v>
      </c>
      <c r="I106" s="40">
        <f>SUM(G106:G111)</f>
        <v>449.59999999999997</v>
      </c>
      <c r="J106" s="41">
        <f>SUM(H106:H111)</f>
        <v>5395.2</v>
      </c>
    </row>
    <row r="107" spans="1:10" x14ac:dyDescent="0.25">
      <c r="A107" s="39"/>
      <c r="B107" s="32"/>
      <c r="C107" s="8" t="s">
        <v>14</v>
      </c>
      <c r="D107" s="9">
        <f t="shared" si="9"/>
        <v>250</v>
      </c>
      <c r="E107" s="10">
        <v>3000</v>
      </c>
      <c r="F107" s="11">
        <v>0.26</v>
      </c>
      <c r="G107" s="12">
        <f t="shared" si="10"/>
        <v>65</v>
      </c>
      <c r="H107" s="12">
        <f t="shared" si="11"/>
        <v>780</v>
      </c>
      <c r="I107" s="40"/>
      <c r="J107" s="41"/>
    </row>
    <row r="108" spans="1:10" x14ac:dyDescent="0.25">
      <c r="A108" s="39"/>
      <c r="B108" s="32" t="s">
        <v>15</v>
      </c>
      <c r="C108" s="8" t="s">
        <v>16</v>
      </c>
      <c r="D108" s="9">
        <f t="shared" si="9"/>
        <v>330</v>
      </c>
      <c r="E108" s="10">
        <v>3960</v>
      </c>
      <c r="F108" s="11">
        <v>0.27</v>
      </c>
      <c r="G108" s="12">
        <f t="shared" si="10"/>
        <v>89.100000000000009</v>
      </c>
      <c r="H108" s="12">
        <f t="shared" si="11"/>
        <v>1069.2</v>
      </c>
      <c r="I108" s="40"/>
      <c r="J108" s="41"/>
    </row>
    <row r="109" spans="1:10" x14ac:dyDescent="0.25">
      <c r="A109" s="39"/>
      <c r="B109" s="32"/>
      <c r="C109" s="8" t="s">
        <v>17</v>
      </c>
      <c r="D109" s="9">
        <f t="shared" si="9"/>
        <v>360</v>
      </c>
      <c r="E109" s="10">
        <v>4320</v>
      </c>
      <c r="F109" s="11">
        <v>0.56999999999999995</v>
      </c>
      <c r="G109" s="12">
        <f t="shared" si="10"/>
        <v>205.2</v>
      </c>
      <c r="H109" s="12">
        <f t="shared" si="11"/>
        <v>2462.3999999999996</v>
      </c>
      <c r="I109" s="40"/>
      <c r="J109" s="41"/>
    </row>
    <row r="110" spans="1:10" x14ac:dyDescent="0.25">
      <c r="A110" s="39"/>
      <c r="B110" s="32" t="s">
        <v>18</v>
      </c>
      <c r="C110" s="8" t="s">
        <v>13</v>
      </c>
      <c r="D110" s="9">
        <f t="shared" si="9"/>
        <v>10</v>
      </c>
      <c r="E110" s="10">
        <v>120</v>
      </c>
      <c r="F110" s="11">
        <v>2.54</v>
      </c>
      <c r="G110" s="12">
        <f t="shared" si="10"/>
        <v>25.4</v>
      </c>
      <c r="H110" s="12">
        <f t="shared" si="11"/>
        <v>304.79999999999995</v>
      </c>
      <c r="I110" s="40"/>
      <c r="J110" s="41"/>
    </row>
    <row r="111" spans="1:10" x14ac:dyDescent="0.25">
      <c r="A111" s="39"/>
      <c r="B111" s="32"/>
      <c r="C111" s="8" t="s">
        <v>19</v>
      </c>
      <c r="D111" s="9">
        <f t="shared" si="9"/>
        <v>15</v>
      </c>
      <c r="E111" s="10">
        <v>180</v>
      </c>
      <c r="F111" s="11">
        <v>1.66</v>
      </c>
      <c r="G111" s="12">
        <f t="shared" si="10"/>
        <v>24.9</v>
      </c>
      <c r="H111" s="12">
        <f t="shared" si="11"/>
        <v>298.79999999999995</v>
      </c>
      <c r="I111" s="40"/>
      <c r="J111" s="41"/>
    </row>
    <row r="112" spans="1:10" x14ac:dyDescent="0.25">
      <c r="A112" s="39" t="s">
        <v>68</v>
      </c>
      <c r="B112" s="32" t="s">
        <v>12</v>
      </c>
      <c r="C112" s="8" t="s">
        <v>13</v>
      </c>
      <c r="D112" s="9">
        <f t="shared" si="9"/>
        <v>500</v>
      </c>
      <c r="E112" s="10">
        <v>6000</v>
      </c>
      <c r="F112" s="11">
        <v>0.08</v>
      </c>
      <c r="G112" s="12">
        <f t="shared" si="10"/>
        <v>40</v>
      </c>
      <c r="H112" s="12">
        <f t="shared" si="11"/>
        <v>480</v>
      </c>
      <c r="I112" s="40">
        <f>SUM(G112:G117)</f>
        <v>617.19999999999993</v>
      </c>
      <c r="J112" s="41">
        <f>SUM(H112:H117)</f>
        <v>7406.4</v>
      </c>
    </row>
    <row r="113" spans="1:10" x14ac:dyDescent="0.25">
      <c r="A113" s="39"/>
      <c r="B113" s="32"/>
      <c r="C113" s="8" t="s">
        <v>14</v>
      </c>
      <c r="D113" s="9">
        <f t="shared" si="9"/>
        <v>750</v>
      </c>
      <c r="E113" s="10">
        <v>9000</v>
      </c>
      <c r="F113" s="11">
        <v>0.26</v>
      </c>
      <c r="G113" s="12">
        <f t="shared" si="10"/>
        <v>195</v>
      </c>
      <c r="H113" s="12">
        <f t="shared" si="11"/>
        <v>2340</v>
      </c>
      <c r="I113" s="40"/>
      <c r="J113" s="41"/>
    </row>
    <row r="114" spans="1:10" x14ac:dyDescent="0.25">
      <c r="A114" s="39"/>
      <c r="B114" s="32" t="s">
        <v>15</v>
      </c>
      <c r="C114" s="8" t="s">
        <v>16</v>
      </c>
      <c r="D114" s="9">
        <f t="shared" si="9"/>
        <v>330</v>
      </c>
      <c r="E114" s="10">
        <v>3960</v>
      </c>
      <c r="F114" s="11">
        <v>0.27</v>
      </c>
      <c r="G114" s="12">
        <f t="shared" si="10"/>
        <v>89.100000000000009</v>
      </c>
      <c r="H114" s="12">
        <f t="shared" si="11"/>
        <v>1069.2</v>
      </c>
      <c r="I114" s="40"/>
      <c r="J114" s="41"/>
    </row>
    <row r="115" spans="1:10" x14ac:dyDescent="0.25">
      <c r="A115" s="39"/>
      <c r="B115" s="32"/>
      <c r="C115" s="8" t="s">
        <v>17</v>
      </c>
      <c r="D115" s="9">
        <f t="shared" si="9"/>
        <v>360</v>
      </c>
      <c r="E115" s="10">
        <v>4320</v>
      </c>
      <c r="F115" s="11">
        <v>0.56999999999999995</v>
      </c>
      <c r="G115" s="12">
        <f t="shared" si="10"/>
        <v>205.2</v>
      </c>
      <c r="H115" s="12">
        <f t="shared" si="11"/>
        <v>2462.3999999999996</v>
      </c>
      <c r="I115" s="40"/>
      <c r="J115" s="41"/>
    </row>
    <row r="116" spans="1:10" x14ac:dyDescent="0.25">
      <c r="A116" s="39"/>
      <c r="B116" s="32" t="s">
        <v>18</v>
      </c>
      <c r="C116" s="8" t="s">
        <v>13</v>
      </c>
      <c r="D116" s="9">
        <f t="shared" si="9"/>
        <v>15</v>
      </c>
      <c r="E116" s="10">
        <v>180</v>
      </c>
      <c r="F116" s="11">
        <v>2.54</v>
      </c>
      <c r="G116" s="12">
        <f t="shared" si="10"/>
        <v>38.1</v>
      </c>
      <c r="H116" s="12">
        <f t="shared" si="11"/>
        <v>457.20000000000005</v>
      </c>
      <c r="I116" s="40"/>
      <c r="J116" s="41"/>
    </row>
    <row r="117" spans="1:10" x14ac:dyDescent="0.25">
      <c r="A117" s="39"/>
      <c r="B117" s="32"/>
      <c r="C117" s="8" t="s">
        <v>19</v>
      </c>
      <c r="D117" s="9">
        <f t="shared" si="9"/>
        <v>30</v>
      </c>
      <c r="E117" s="10">
        <v>360</v>
      </c>
      <c r="F117" s="11">
        <v>1.66</v>
      </c>
      <c r="G117" s="12">
        <f t="shared" si="10"/>
        <v>49.8</v>
      </c>
      <c r="H117" s="12">
        <f t="shared" si="11"/>
        <v>597.59999999999991</v>
      </c>
      <c r="I117" s="40"/>
      <c r="J117" s="41"/>
    </row>
    <row r="118" spans="1:10" x14ac:dyDescent="0.25">
      <c r="A118" s="39" t="s">
        <v>69</v>
      </c>
      <c r="B118" s="32" t="s">
        <v>12</v>
      </c>
      <c r="C118" s="8" t="s">
        <v>13</v>
      </c>
      <c r="D118" s="9">
        <f t="shared" si="9"/>
        <v>750</v>
      </c>
      <c r="E118" s="10">
        <v>9000</v>
      </c>
      <c r="F118" s="11">
        <v>0.08</v>
      </c>
      <c r="G118" s="12">
        <f t="shared" si="10"/>
        <v>60</v>
      </c>
      <c r="H118" s="12">
        <f t="shared" si="11"/>
        <v>720</v>
      </c>
      <c r="I118" s="40">
        <f>SUM(G118:G123)</f>
        <v>791.6</v>
      </c>
      <c r="J118" s="41">
        <f>SUM(H118:H123)</f>
        <v>9499.2000000000007</v>
      </c>
    </row>
    <row r="119" spans="1:10" x14ac:dyDescent="0.25">
      <c r="A119" s="39"/>
      <c r="B119" s="32"/>
      <c r="C119" s="8" t="s">
        <v>14</v>
      </c>
      <c r="D119" s="9">
        <f t="shared" si="9"/>
        <v>1000</v>
      </c>
      <c r="E119" s="10">
        <v>12000</v>
      </c>
      <c r="F119" s="11">
        <v>0.26</v>
      </c>
      <c r="G119" s="12">
        <f t="shared" si="10"/>
        <v>260</v>
      </c>
      <c r="H119" s="12">
        <f t="shared" si="11"/>
        <v>3120</v>
      </c>
      <c r="I119" s="40"/>
      <c r="J119" s="41"/>
    </row>
    <row r="120" spans="1:10" x14ac:dyDescent="0.25">
      <c r="A120" s="39"/>
      <c r="B120" s="32" t="s">
        <v>15</v>
      </c>
      <c r="C120" s="8" t="s">
        <v>16</v>
      </c>
      <c r="D120" s="9">
        <f t="shared" si="9"/>
        <v>330</v>
      </c>
      <c r="E120" s="10">
        <v>3960</v>
      </c>
      <c r="F120" s="11">
        <v>0.27</v>
      </c>
      <c r="G120" s="12">
        <f t="shared" si="10"/>
        <v>89.100000000000009</v>
      </c>
      <c r="H120" s="12">
        <f t="shared" si="11"/>
        <v>1069.2</v>
      </c>
      <c r="I120" s="40"/>
      <c r="J120" s="41"/>
    </row>
    <row r="121" spans="1:10" x14ac:dyDescent="0.25">
      <c r="A121" s="39"/>
      <c r="B121" s="32"/>
      <c r="C121" s="8" t="s">
        <v>17</v>
      </c>
      <c r="D121" s="9">
        <f t="shared" si="9"/>
        <v>450</v>
      </c>
      <c r="E121" s="10">
        <v>5400</v>
      </c>
      <c r="F121" s="11">
        <v>0.56999999999999995</v>
      </c>
      <c r="G121" s="12">
        <f t="shared" si="10"/>
        <v>256.5</v>
      </c>
      <c r="H121" s="12">
        <f t="shared" si="11"/>
        <v>3078</v>
      </c>
      <c r="I121" s="40"/>
      <c r="J121" s="41"/>
    </row>
    <row r="122" spans="1:10" x14ac:dyDescent="0.25">
      <c r="A122" s="39"/>
      <c r="B122" s="32" t="s">
        <v>18</v>
      </c>
      <c r="C122" s="8" t="s">
        <v>13</v>
      </c>
      <c r="D122" s="9">
        <f t="shared" si="9"/>
        <v>30</v>
      </c>
      <c r="E122" s="10">
        <v>360</v>
      </c>
      <c r="F122" s="11">
        <v>2.54</v>
      </c>
      <c r="G122" s="12">
        <f t="shared" si="10"/>
        <v>76.2</v>
      </c>
      <c r="H122" s="12">
        <f t="shared" si="11"/>
        <v>914.40000000000009</v>
      </c>
      <c r="I122" s="40"/>
      <c r="J122" s="41"/>
    </row>
    <row r="123" spans="1:10" x14ac:dyDescent="0.25">
      <c r="A123" s="39"/>
      <c r="B123" s="32"/>
      <c r="C123" s="8" t="s">
        <v>19</v>
      </c>
      <c r="D123" s="9">
        <f t="shared" si="9"/>
        <v>30</v>
      </c>
      <c r="E123" s="10">
        <v>360</v>
      </c>
      <c r="F123" s="11">
        <v>1.66</v>
      </c>
      <c r="G123" s="12">
        <f t="shared" si="10"/>
        <v>49.8</v>
      </c>
      <c r="H123" s="12">
        <f t="shared" si="11"/>
        <v>597.59999999999991</v>
      </c>
      <c r="I123" s="40"/>
      <c r="J123" s="41"/>
    </row>
    <row r="124" spans="1:10" ht="15" customHeight="1" x14ac:dyDescent="0.25">
      <c r="A124" s="44" t="s">
        <v>70</v>
      </c>
      <c r="B124" s="32" t="s">
        <v>12</v>
      </c>
      <c r="C124" s="8" t="s">
        <v>13</v>
      </c>
      <c r="D124" s="9">
        <f t="shared" si="9"/>
        <v>280</v>
      </c>
      <c r="E124" s="10">
        <v>3360</v>
      </c>
      <c r="F124" s="11">
        <v>0.08</v>
      </c>
      <c r="G124" s="12">
        <f t="shared" si="10"/>
        <v>22.400000000000002</v>
      </c>
      <c r="H124" s="12">
        <f t="shared" si="11"/>
        <v>268.8</v>
      </c>
      <c r="I124" s="40">
        <f>SUM(G124:G129)</f>
        <v>243.55</v>
      </c>
      <c r="J124" s="41">
        <f>SUM(H124:H129)</f>
        <v>2922.6000000000004</v>
      </c>
    </row>
    <row r="125" spans="1:10" x14ac:dyDescent="0.25">
      <c r="A125" s="44"/>
      <c r="B125" s="32"/>
      <c r="C125" s="8" t="s">
        <v>14</v>
      </c>
      <c r="D125" s="9">
        <f t="shared" si="9"/>
        <v>330</v>
      </c>
      <c r="E125" s="10">
        <v>3960</v>
      </c>
      <c r="F125" s="11">
        <v>0.26</v>
      </c>
      <c r="G125" s="12">
        <f t="shared" si="10"/>
        <v>85.8</v>
      </c>
      <c r="H125" s="12">
        <f t="shared" si="11"/>
        <v>1029.5999999999999</v>
      </c>
      <c r="I125" s="40"/>
      <c r="J125" s="41"/>
    </row>
    <row r="126" spans="1:10" x14ac:dyDescent="0.25">
      <c r="A126" s="44"/>
      <c r="B126" s="32" t="s">
        <v>15</v>
      </c>
      <c r="C126" s="8" t="s">
        <v>16</v>
      </c>
      <c r="D126" s="9">
        <f t="shared" si="9"/>
        <v>125</v>
      </c>
      <c r="E126" s="10">
        <v>1500</v>
      </c>
      <c r="F126" s="11">
        <v>0.27</v>
      </c>
      <c r="G126" s="12">
        <f t="shared" si="10"/>
        <v>33.75</v>
      </c>
      <c r="H126" s="12">
        <f t="shared" si="11"/>
        <v>405</v>
      </c>
      <c r="I126" s="40"/>
      <c r="J126" s="41"/>
    </row>
    <row r="127" spans="1:10" x14ac:dyDescent="0.25">
      <c r="A127" s="44"/>
      <c r="B127" s="32"/>
      <c r="C127" s="8" t="s">
        <v>17</v>
      </c>
      <c r="D127" s="9">
        <f t="shared" si="9"/>
        <v>90</v>
      </c>
      <c r="E127" s="10">
        <v>1080</v>
      </c>
      <c r="F127" s="11">
        <v>0.56999999999999995</v>
      </c>
      <c r="G127" s="12">
        <f t="shared" si="10"/>
        <v>51.3</v>
      </c>
      <c r="H127" s="12">
        <f t="shared" si="11"/>
        <v>615.59999999999991</v>
      </c>
      <c r="I127" s="40"/>
      <c r="J127" s="41"/>
    </row>
    <row r="128" spans="1:10" x14ac:dyDescent="0.25">
      <c r="A128" s="44"/>
      <c r="B128" s="32" t="s">
        <v>18</v>
      </c>
      <c r="C128" s="8" t="s">
        <v>13</v>
      </c>
      <c r="D128" s="9">
        <f t="shared" si="9"/>
        <v>10</v>
      </c>
      <c r="E128" s="10">
        <v>120</v>
      </c>
      <c r="F128" s="11">
        <v>2.54</v>
      </c>
      <c r="G128" s="12">
        <f t="shared" si="10"/>
        <v>25.4</v>
      </c>
      <c r="H128" s="12">
        <f t="shared" si="11"/>
        <v>304.79999999999995</v>
      </c>
      <c r="I128" s="40"/>
      <c r="J128" s="41"/>
    </row>
    <row r="129" spans="1:10" x14ac:dyDescent="0.25">
      <c r="A129" s="44"/>
      <c r="B129" s="32"/>
      <c r="C129" s="8" t="s">
        <v>19</v>
      </c>
      <c r="D129" s="9">
        <f t="shared" si="9"/>
        <v>15</v>
      </c>
      <c r="E129" s="10">
        <v>180</v>
      </c>
      <c r="F129" s="11">
        <v>1.66</v>
      </c>
      <c r="G129" s="12">
        <f t="shared" si="10"/>
        <v>24.9</v>
      </c>
      <c r="H129" s="12">
        <f t="shared" si="11"/>
        <v>298.79999999999995</v>
      </c>
      <c r="I129" s="40"/>
      <c r="J129" s="41"/>
    </row>
    <row r="130" spans="1:10" ht="15" customHeight="1" x14ac:dyDescent="0.25">
      <c r="A130" s="44" t="s">
        <v>71</v>
      </c>
      <c r="B130" s="32" t="s">
        <v>12</v>
      </c>
      <c r="C130" s="8" t="s">
        <v>13</v>
      </c>
      <c r="D130" s="9">
        <f t="shared" si="9"/>
        <v>280</v>
      </c>
      <c r="E130" s="10">
        <v>3360</v>
      </c>
      <c r="F130" s="11">
        <v>0.08</v>
      </c>
      <c r="G130" s="12">
        <f t="shared" si="10"/>
        <v>22.400000000000002</v>
      </c>
      <c r="H130" s="12">
        <f t="shared" si="11"/>
        <v>268.8</v>
      </c>
      <c r="I130" s="40">
        <f>SUM(G130:G135)</f>
        <v>243.55</v>
      </c>
      <c r="J130" s="41">
        <f>SUM(H130:H135)</f>
        <v>2922.6000000000004</v>
      </c>
    </row>
    <row r="131" spans="1:10" x14ac:dyDescent="0.25">
      <c r="A131" s="44"/>
      <c r="B131" s="32"/>
      <c r="C131" s="8" t="s">
        <v>14</v>
      </c>
      <c r="D131" s="9">
        <f t="shared" si="9"/>
        <v>330</v>
      </c>
      <c r="E131" s="10">
        <v>3960</v>
      </c>
      <c r="F131" s="11">
        <v>0.26</v>
      </c>
      <c r="G131" s="12">
        <f t="shared" si="10"/>
        <v>85.8</v>
      </c>
      <c r="H131" s="12">
        <f t="shared" si="11"/>
        <v>1029.5999999999999</v>
      </c>
      <c r="I131" s="40"/>
      <c r="J131" s="41"/>
    </row>
    <row r="132" spans="1:10" x14ac:dyDescent="0.25">
      <c r="A132" s="44"/>
      <c r="B132" s="32" t="s">
        <v>15</v>
      </c>
      <c r="C132" s="8" t="s">
        <v>16</v>
      </c>
      <c r="D132" s="9">
        <f t="shared" ref="D132:D147" si="12">E132/12</f>
        <v>125</v>
      </c>
      <c r="E132" s="10">
        <v>1500</v>
      </c>
      <c r="F132" s="11">
        <v>0.27</v>
      </c>
      <c r="G132" s="12">
        <f t="shared" ref="G132:G147" si="13">D132*F132</f>
        <v>33.75</v>
      </c>
      <c r="H132" s="12">
        <f t="shared" ref="H132:H147" si="14">G132*12</f>
        <v>405</v>
      </c>
      <c r="I132" s="40"/>
      <c r="J132" s="41"/>
    </row>
    <row r="133" spans="1:10" x14ac:dyDescent="0.25">
      <c r="A133" s="44"/>
      <c r="B133" s="32"/>
      <c r="C133" s="8" t="s">
        <v>17</v>
      </c>
      <c r="D133" s="9">
        <f t="shared" si="12"/>
        <v>90</v>
      </c>
      <c r="E133" s="10">
        <v>1080</v>
      </c>
      <c r="F133" s="11">
        <v>0.56999999999999995</v>
      </c>
      <c r="G133" s="12">
        <f t="shared" si="13"/>
        <v>51.3</v>
      </c>
      <c r="H133" s="12">
        <f t="shared" si="14"/>
        <v>615.59999999999991</v>
      </c>
      <c r="I133" s="40"/>
      <c r="J133" s="41"/>
    </row>
    <row r="134" spans="1:10" x14ac:dyDescent="0.25">
      <c r="A134" s="44"/>
      <c r="B134" s="32" t="s">
        <v>18</v>
      </c>
      <c r="C134" s="8" t="s">
        <v>13</v>
      </c>
      <c r="D134" s="9">
        <f t="shared" si="12"/>
        <v>10</v>
      </c>
      <c r="E134" s="10">
        <v>120</v>
      </c>
      <c r="F134" s="11">
        <v>2.54</v>
      </c>
      <c r="G134" s="12">
        <f t="shared" si="13"/>
        <v>25.4</v>
      </c>
      <c r="H134" s="12">
        <f t="shared" si="14"/>
        <v>304.79999999999995</v>
      </c>
      <c r="I134" s="40"/>
      <c r="J134" s="41"/>
    </row>
    <row r="135" spans="1:10" x14ac:dyDescent="0.25">
      <c r="A135" s="44"/>
      <c r="B135" s="32"/>
      <c r="C135" s="8" t="s">
        <v>19</v>
      </c>
      <c r="D135" s="9">
        <f t="shared" si="12"/>
        <v>15</v>
      </c>
      <c r="E135" s="10">
        <v>180</v>
      </c>
      <c r="F135" s="11">
        <v>1.66</v>
      </c>
      <c r="G135" s="12">
        <f t="shared" si="13"/>
        <v>24.9</v>
      </c>
      <c r="H135" s="12">
        <f t="shared" si="14"/>
        <v>298.79999999999995</v>
      </c>
      <c r="I135" s="40"/>
      <c r="J135" s="41"/>
    </row>
    <row r="136" spans="1:10" x14ac:dyDescent="0.25">
      <c r="A136" s="39" t="s">
        <v>72</v>
      </c>
      <c r="B136" s="32" t="s">
        <v>12</v>
      </c>
      <c r="C136" s="8" t="s">
        <v>13</v>
      </c>
      <c r="D136" s="9">
        <f t="shared" si="12"/>
        <v>6600</v>
      </c>
      <c r="E136" s="10">
        <v>79200</v>
      </c>
      <c r="F136" s="11">
        <v>0.08</v>
      </c>
      <c r="G136" s="12">
        <f t="shared" si="13"/>
        <v>528</v>
      </c>
      <c r="H136" s="12">
        <f t="shared" si="14"/>
        <v>6336</v>
      </c>
      <c r="I136" s="40">
        <f>SUM(G136:G141)</f>
        <v>3065.9</v>
      </c>
      <c r="J136" s="41">
        <f>SUM(H136:H141)</f>
        <v>36790.800000000003</v>
      </c>
    </row>
    <row r="137" spans="1:10" x14ac:dyDescent="0.25">
      <c r="A137" s="39"/>
      <c r="B137" s="32"/>
      <c r="C137" s="8" t="s">
        <v>14</v>
      </c>
      <c r="D137" s="9">
        <f t="shared" si="12"/>
        <v>6700</v>
      </c>
      <c r="E137" s="10">
        <v>80400</v>
      </c>
      <c r="F137" s="11">
        <v>0.26</v>
      </c>
      <c r="G137" s="12">
        <f t="shared" si="13"/>
        <v>1742</v>
      </c>
      <c r="H137" s="12">
        <f t="shared" si="14"/>
        <v>20904</v>
      </c>
      <c r="I137" s="40"/>
      <c r="J137" s="41"/>
    </row>
    <row r="138" spans="1:10" x14ac:dyDescent="0.25">
      <c r="A138" s="39"/>
      <c r="B138" s="32" t="s">
        <v>15</v>
      </c>
      <c r="C138" s="8" t="s">
        <v>16</v>
      </c>
      <c r="D138" s="9">
        <f t="shared" si="12"/>
        <v>650</v>
      </c>
      <c r="E138" s="10">
        <v>7800</v>
      </c>
      <c r="F138" s="11">
        <v>0.27</v>
      </c>
      <c r="G138" s="12">
        <f t="shared" si="13"/>
        <v>175.5</v>
      </c>
      <c r="H138" s="12">
        <f t="shared" si="14"/>
        <v>2106</v>
      </c>
      <c r="I138" s="40"/>
      <c r="J138" s="41"/>
    </row>
    <row r="139" spans="1:10" x14ac:dyDescent="0.25">
      <c r="A139" s="39"/>
      <c r="B139" s="32"/>
      <c r="C139" s="8" t="s">
        <v>17</v>
      </c>
      <c r="D139" s="9">
        <f t="shared" si="12"/>
        <v>720</v>
      </c>
      <c r="E139" s="10">
        <v>8640</v>
      </c>
      <c r="F139" s="11">
        <v>0.56999999999999995</v>
      </c>
      <c r="G139" s="12">
        <f t="shared" si="13"/>
        <v>410.4</v>
      </c>
      <c r="H139" s="12">
        <f t="shared" si="14"/>
        <v>4924.7999999999993</v>
      </c>
      <c r="I139" s="40"/>
      <c r="J139" s="41"/>
    </row>
    <row r="140" spans="1:10" x14ac:dyDescent="0.25">
      <c r="A140" s="39"/>
      <c r="B140" s="32" t="s">
        <v>18</v>
      </c>
      <c r="C140" s="8" t="s">
        <v>13</v>
      </c>
      <c r="D140" s="9">
        <f t="shared" si="12"/>
        <v>50</v>
      </c>
      <c r="E140" s="10">
        <v>600</v>
      </c>
      <c r="F140" s="11">
        <v>2.54</v>
      </c>
      <c r="G140" s="12">
        <f t="shared" si="13"/>
        <v>127</v>
      </c>
      <c r="H140" s="12">
        <f t="shared" si="14"/>
        <v>1524</v>
      </c>
      <c r="I140" s="40"/>
      <c r="J140" s="41"/>
    </row>
    <row r="141" spans="1:10" x14ac:dyDescent="0.25">
      <c r="A141" s="39"/>
      <c r="B141" s="32"/>
      <c r="C141" s="8" t="s">
        <v>19</v>
      </c>
      <c r="D141" s="9">
        <f t="shared" si="12"/>
        <v>50</v>
      </c>
      <c r="E141" s="10">
        <v>600</v>
      </c>
      <c r="F141" s="11">
        <v>1.66</v>
      </c>
      <c r="G141" s="12">
        <f t="shared" si="13"/>
        <v>83</v>
      </c>
      <c r="H141" s="12">
        <f t="shared" si="14"/>
        <v>996</v>
      </c>
      <c r="I141" s="40"/>
      <c r="J141" s="41"/>
    </row>
    <row r="142" spans="1:10" ht="15" customHeight="1" x14ac:dyDescent="0.25">
      <c r="A142" s="44" t="s">
        <v>73</v>
      </c>
      <c r="B142" s="32" t="s">
        <v>12</v>
      </c>
      <c r="C142" s="8" t="s">
        <v>13</v>
      </c>
      <c r="D142" s="9">
        <f t="shared" si="12"/>
        <v>280</v>
      </c>
      <c r="E142" s="10">
        <v>3360</v>
      </c>
      <c r="F142" s="11">
        <v>0.08</v>
      </c>
      <c r="G142" s="12">
        <f t="shared" si="13"/>
        <v>22.400000000000002</v>
      </c>
      <c r="H142" s="12">
        <f t="shared" si="14"/>
        <v>268.8</v>
      </c>
      <c r="I142" s="40">
        <f>SUM(G142:G147)</f>
        <v>243.55</v>
      </c>
      <c r="J142" s="41">
        <f>SUM(H142:H147)</f>
        <v>2922.6000000000004</v>
      </c>
    </row>
    <row r="143" spans="1:10" x14ac:dyDescent="0.25">
      <c r="A143" s="44"/>
      <c r="B143" s="32"/>
      <c r="C143" s="8" t="s">
        <v>14</v>
      </c>
      <c r="D143" s="9">
        <f t="shared" si="12"/>
        <v>330</v>
      </c>
      <c r="E143" s="10">
        <v>3960</v>
      </c>
      <c r="F143" s="11">
        <v>0.26</v>
      </c>
      <c r="G143" s="12">
        <f t="shared" si="13"/>
        <v>85.8</v>
      </c>
      <c r="H143" s="12">
        <f t="shared" si="14"/>
        <v>1029.5999999999999</v>
      </c>
      <c r="I143" s="40"/>
      <c r="J143" s="41"/>
    </row>
    <row r="144" spans="1:10" x14ac:dyDescent="0.25">
      <c r="A144" s="44"/>
      <c r="B144" s="32" t="s">
        <v>15</v>
      </c>
      <c r="C144" s="8" t="s">
        <v>16</v>
      </c>
      <c r="D144" s="9">
        <f t="shared" si="12"/>
        <v>125</v>
      </c>
      <c r="E144" s="10">
        <v>1500</v>
      </c>
      <c r="F144" s="11">
        <v>0.27</v>
      </c>
      <c r="G144" s="12">
        <f t="shared" si="13"/>
        <v>33.75</v>
      </c>
      <c r="H144" s="12">
        <f t="shared" si="14"/>
        <v>405</v>
      </c>
      <c r="I144" s="40"/>
      <c r="J144" s="41"/>
    </row>
    <row r="145" spans="1:12" x14ac:dyDescent="0.25">
      <c r="A145" s="44"/>
      <c r="B145" s="32"/>
      <c r="C145" s="8" t="s">
        <v>17</v>
      </c>
      <c r="D145" s="9">
        <f t="shared" si="12"/>
        <v>90</v>
      </c>
      <c r="E145" s="10">
        <v>1080</v>
      </c>
      <c r="F145" s="11">
        <v>0.56999999999999995</v>
      </c>
      <c r="G145" s="12">
        <f t="shared" si="13"/>
        <v>51.3</v>
      </c>
      <c r="H145" s="12">
        <f t="shared" si="14"/>
        <v>615.59999999999991</v>
      </c>
      <c r="I145" s="40"/>
      <c r="J145" s="41"/>
    </row>
    <row r="146" spans="1:12" x14ac:dyDescent="0.25">
      <c r="A146" s="44"/>
      <c r="B146" s="32" t="s">
        <v>18</v>
      </c>
      <c r="C146" s="8" t="s">
        <v>13</v>
      </c>
      <c r="D146" s="9">
        <f t="shared" si="12"/>
        <v>10</v>
      </c>
      <c r="E146" s="10">
        <v>120</v>
      </c>
      <c r="F146" s="11">
        <v>2.54</v>
      </c>
      <c r="G146" s="12">
        <f t="shared" si="13"/>
        <v>25.4</v>
      </c>
      <c r="H146" s="12">
        <f t="shared" si="14"/>
        <v>304.79999999999995</v>
      </c>
      <c r="I146" s="40"/>
      <c r="J146" s="41"/>
    </row>
    <row r="147" spans="1:12" x14ac:dyDescent="0.25">
      <c r="A147" s="44"/>
      <c r="B147" s="32"/>
      <c r="C147" s="8" t="s">
        <v>19</v>
      </c>
      <c r="D147" s="9">
        <f t="shared" si="12"/>
        <v>15</v>
      </c>
      <c r="E147" s="10">
        <v>180</v>
      </c>
      <c r="F147" s="11">
        <v>1.66</v>
      </c>
      <c r="G147" s="12">
        <f t="shared" si="13"/>
        <v>24.9</v>
      </c>
      <c r="H147" s="12">
        <f t="shared" si="14"/>
        <v>298.79999999999995</v>
      </c>
      <c r="I147" s="40"/>
      <c r="J147" s="41"/>
    </row>
    <row r="148" spans="1:12" ht="51" customHeight="1" x14ac:dyDescent="0.25">
      <c r="A148" s="36" t="s">
        <v>44</v>
      </c>
      <c r="B148" s="36"/>
      <c r="C148" s="36"/>
      <c r="D148" s="36"/>
      <c r="E148" s="36"/>
      <c r="F148" s="36"/>
      <c r="G148" s="36"/>
      <c r="H148" s="36"/>
      <c r="I148" s="17" t="s">
        <v>9</v>
      </c>
      <c r="J148" s="17" t="s">
        <v>10</v>
      </c>
    </row>
    <row r="149" spans="1:12" x14ac:dyDescent="0.25">
      <c r="A149" s="37" t="s">
        <v>74</v>
      </c>
      <c r="B149" s="38" t="s">
        <v>75</v>
      </c>
      <c r="C149" s="38"/>
      <c r="D149" s="38"/>
      <c r="E149" s="38"/>
      <c r="F149" s="38"/>
      <c r="G149" s="38"/>
      <c r="H149" s="38"/>
      <c r="I149" s="18">
        <f>SUM(G142,G143,G136,G137,G130,G131,G124,G125,G118,G119,G112,G113,G106,G107,G100,G101,G94,G95,G88,G89,G82,G83,G76,G77,G70,G71,G64,G65,G58,G59,G52,G53,G46,G47,G40,G41,G34,G35,G28,G29,G22,G23,G16,G17,G10,G11,G4,G5)</f>
        <v>10300.200000000001</v>
      </c>
      <c r="J149" s="18">
        <f>SUM(H142,H143,H136,H137,H130,H131,H124,H125,H118,H119,H112,H113,H106,H107,H100,H101,H94,H95,H88,H89,H82,H83,H76,H77,H70,H71,H64,H65,H58,H59,H52,H53,H46,H47,H40,H41,H34,H35,H28,H29,H22,H23,H16,H17,H10,H11,H4,H5)</f>
        <v>123602.40000000007</v>
      </c>
    </row>
    <row r="150" spans="1:12" x14ac:dyDescent="0.25">
      <c r="A150" s="37" t="s">
        <v>76</v>
      </c>
      <c r="B150" s="38" t="s">
        <v>77</v>
      </c>
      <c r="C150" s="38"/>
      <c r="D150" s="38"/>
      <c r="E150" s="38"/>
      <c r="F150" s="38"/>
      <c r="G150" s="38"/>
      <c r="H150" s="38"/>
      <c r="I150" s="18">
        <f>SUM(G6,G7,G12,G13,G18,G19,G24,G25,G30,G31,G36,G37,G42,G43,G48,G49,G54,G55,G60,G61,G66,G67,G72,G73,G78,G79,G84,G85,G90,G91,G96,G97,G102,G103,G108,G109,G114,G115,G120,G121,G126,G127,G132,G133,G138,G139,G144,G145)</f>
        <v>5800.9500000000007</v>
      </c>
      <c r="J150" s="18">
        <f>SUM(H6,H7,H12,H13,H18,H19,H24,H25,H30,H31,H36,H37,H42,H43,H48,H49,H54,H55,H60,H61,H66,H67,H72,H73,H78,H79,H84,H85,H90,H91,H96,H97,H102,H103,H108,H109,H114,H115,H120,H121,H126,H127,H132,H133,H138,H139,H144,H145)</f>
        <v>69611.39999999998</v>
      </c>
    </row>
    <row r="151" spans="1:12" x14ac:dyDescent="0.25">
      <c r="A151" s="37" t="s">
        <v>78</v>
      </c>
      <c r="B151" s="38" t="s">
        <v>79</v>
      </c>
      <c r="C151" s="38"/>
      <c r="D151" s="38"/>
      <c r="E151" s="38"/>
      <c r="F151" s="38"/>
      <c r="G151" s="38"/>
      <c r="H151" s="38"/>
      <c r="I151" s="18">
        <f>SUM(G147,G146,G141,G140,G135,G134,G129,G128,G123,G122,G117,G116,G111,G110,G105,G104,G99,G98,G93,G92,G87,G86,G81,G80,G75,G74,G69,G68,G63,G62,G57,G56,G51,G50,G45,G44,G39,G38,G33,G32,G27,G26,G21,G20,G15,G14,G9,G8)</f>
        <v>2101.9000000000015</v>
      </c>
      <c r="J151" s="18">
        <f>SUM(H147,H146,H141,H140,H135,H134,H129,H128,H123,H122,H117,H116,H111,H110,H105,H104,H99,H98,H93,H92,H87,H86,H81,H80,H75,H74,H69,H68,H63,H62,H57,H56,H51,H50,H45,H44,H39,H38,H33,H32,H27,H26,H21,H20,H15,H14,H9,H8)</f>
        <v>25222.799999999985</v>
      </c>
    </row>
    <row r="152" spans="1:12" ht="15.75" x14ac:dyDescent="0.25">
      <c r="A152" s="30" t="s">
        <v>80</v>
      </c>
      <c r="B152" s="30"/>
      <c r="C152" s="30"/>
      <c r="D152" s="30"/>
      <c r="E152" s="30"/>
      <c r="F152" s="30"/>
      <c r="G152" s="30"/>
      <c r="H152" s="30"/>
      <c r="I152" s="19">
        <f>SUM(I149:I151)</f>
        <v>18203.050000000003</v>
      </c>
      <c r="J152" s="19">
        <f>SUM(J149:J151)</f>
        <v>218436.60000000003</v>
      </c>
    </row>
    <row r="154" spans="1:12" x14ac:dyDescent="0.25">
      <c r="L154" s="20"/>
    </row>
  </sheetData>
  <mergeCells count="152">
    <mergeCell ref="A2:J2"/>
    <mergeCell ref="D3:E3"/>
    <mergeCell ref="A4:A9"/>
    <mergeCell ref="B4:B5"/>
    <mergeCell ref="I4:I9"/>
    <mergeCell ref="J4:J9"/>
    <mergeCell ref="B6:B7"/>
    <mergeCell ref="B8:B9"/>
    <mergeCell ref="A10:A15"/>
    <mergeCell ref="B10:B11"/>
    <mergeCell ref="I10:I15"/>
    <mergeCell ref="J10:J15"/>
    <mergeCell ref="B12:B13"/>
    <mergeCell ref="B14:B15"/>
    <mergeCell ref="A16:A21"/>
    <mergeCell ref="B16:B17"/>
    <mergeCell ref="I16:I21"/>
    <mergeCell ref="J16:J21"/>
    <mergeCell ref="B18:B19"/>
    <mergeCell ref="B20:B21"/>
    <mergeCell ref="A22:A27"/>
    <mergeCell ref="B22:B23"/>
    <mergeCell ref="I22:I27"/>
    <mergeCell ref="J22:J27"/>
    <mergeCell ref="B24:B25"/>
    <mergeCell ref="B26:B27"/>
    <mergeCell ref="A28:A33"/>
    <mergeCell ref="B28:B29"/>
    <mergeCell ref="I28:I33"/>
    <mergeCell ref="J28:J33"/>
    <mergeCell ref="B30:B31"/>
    <mergeCell ref="B32:B33"/>
    <mergeCell ref="A34:A39"/>
    <mergeCell ref="B34:B35"/>
    <mergeCell ref="I34:I39"/>
    <mergeCell ref="J34:J39"/>
    <mergeCell ref="B36:B37"/>
    <mergeCell ref="B38:B39"/>
    <mergeCell ref="A40:A45"/>
    <mergeCell ref="B40:B41"/>
    <mergeCell ref="I40:I45"/>
    <mergeCell ref="J40:J45"/>
    <mergeCell ref="B42:B43"/>
    <mergeCell ref="B44:B45"/>
    <mergeCell ref="A46:A51"/>
    <mergeCell ref="B46:B47"/>
    <mergeCell ref="I46:I51"/>
    <mergeCell ref="J46:J51"/>
    <mergeCell ref="B48:B49"/>
    <mergeCell ref="B50:B51"/>
    <mergeCell ref="A52:A57"/>
    <mergeCell ref="B52:B53"/>
    <mergeCell ref="I52:I57"/>
    <mergeCell ref="J52:J57"/>
    <mergeCell ref="B54:B55"/>
    <mergeCell ref="B56:B57"/>
    <mergeCell ref="A58:A63"/>
    <mergeCell ref="B58:B59"/>
    <mergeCell ref="I58:I63"/>
    <mergeCell ref="J58:J63"/>
    <mergeCell ref="B60:B61"/>
    <mergeCell ref="B62:B63"/>
    <mergeCell ref="A64:A69"/>
    <mergeCell ref="B64:B65"/>
    <mergeCell ref="I64:I69"/>
    <mergeCell ref="J64:J69"/>
    <mergeCell ref="B66:B67"/>
    <mergeCell ref="B68:B69"/>
    <mergeCell ref="A70:A75"/>
    <mergeCell ref="B70:B71"/>
    <mergeCell ref="I70:I75"/>
    <mergeCell ref="J70:J75"/>
    <mergeCell ref="B72:B73"/>
    <mergeCell ref="B74:B75"/>
    <mergeCell ref="A76:A81"/>
    <mergeCell ref="B76:B77"/>
    <mergeCell ref="I76:I81"/>
    <mergeCell ref="J76:J81"/>
    <mergeCell ref="B78:B79"/>
    <mergeCell ref="B80:B81"/>
    <mergeCell ref="A82:A87"/>
    <mergeCell ref="B82:B83"/>
    <mergeCell ref="I82:I87"/>
    <mergeCell ref="J82:J87"/>
    <mergeCell ref="B84:B85"/>
    <mergeCell ref="B86:B87"/>
    <mergeCell ref="A88:A93"/>
    <mergeCell ref="B88:B89"/>
    <mergeCell ref="I88:I93"/>
    <mergeCell ref="J88:J93"/>
    <mergeCell ref="B90:B91"/>
    <mergeCell ref="B92:B93"/>
    <mergeCell ref="A94:A99"/>
    <mergeCell ref="B94:B95"/>
    <mergeCell ref="I94:I99"/>
    <mergeCell ref="J94:J99"/>
    <mergeCell ref="B96:B97"/>
    <mergeCell ref="B98:B99"/>
    <mergeCell ref="A100:A105"/>
    <mergeCell ref="B100:B101"/>
    <mergeCell ref="I100:I105"/>
    <mergeCell ref="J100:J105"/>
    <mergeCell ref="B102:B103"/>
    <mergeCell ref="B104:B105"/>
    <mergeCell ref="A106:A111"/>
    <mergeCell ref="B106:B107"/>
    <mergeCell ref="I106:I111"/>
    <mergeCell ref="J106:J111"/>
    <mergeCell ref="B108:B109"/>
    <mergeCell ref="B110:B111"/>
    <mergeCell ref="A112:A117"/>
    <mergeCell ref="B112:B113"/>
    <mergeCell ref="I112:I117"/>
    <mergeCell ref="J112:J117"/>
    <mergeCell ref="B114:B115"/>
    <mergeCell ref="B116:B117"/>
    <mergeCell ref="A118:A123"/>
    <mergeCell ref="B118:B119"/>
    <mergeCell ref="I118:I123"/>
    <mergeCell ref="J118:J123"/>
    <mergeCell ref="B120:B121"/>
    <mergeCell ref="B122:B123"/>
    <mergeCell ref="A124:A129"/>
    <mergeCell ref="B124:B125"/>
    <mergeCell ref="I124:I129"/>
    <mergeCell ref="J124:J129"/>
    <mergeCell ref="B126:B127"/>
    <mergeCell ref="B128:B129"/>
    <mergeCell ref="A130:A135"/>
    <mergeCell ref="B130:B131"/>
    <mergeCell ref="I130:I135"/>
    <mergeCell ref="J130:J135"/>
    <mergeCell ref="B132:B133"/>
    <mergeCell ref="B134:B135"/>
    <mergeCell ref="J136:J141"/>
    <mergeCell ref="B138:B139"/>
    <mergeCell ref="B140:B141"/>
    <mergeCell ref="A142:A147"/>
    <mergeCell ref="B142:B143"/>
    <mergeCell ref="I142:I147"/>
    <mergeCell ref="J142:J147"/>
    <mergeCell ref="B144:B145"/>
    <mergeCell ref="B146:B147"/>
    <mergeCell ref="A148:H148"/>
    <mergeCell ref="A149:A151"/>
    <mergeCell ref="B149:H149"/>
    <mergeCell ref="B150:H150"/>
    <mergeCell ref="B151:H151"/>
    <mergeCell ref="A152:H152"/>
    <mergeCell ref="A136:A141"/>
    <mergeCell ref="B136:B137"/>
    <mergeCell ref="I136:I141"/>
  </mergeCells>
  <pageMargins left="0.51180555555555496" right="0.51180555555555496" top="0.78749999999999998" bottom="0.78749999999999998" header="0.51180555555555496" footer="0.51180555555555496"/>
  <pageSetup paperSize="9" scale="52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20"/>
  <sheetViews>
    <sheetView view="pageBreakPreview" zoomScaleNormal="100" zoomScaleSheetLayoutView="100" workbookViewId="0">
      <selection activeCell="A17" sqref="A17:A19"/>
    </sheetView>
  </sheetViews>
  <sheetFormatPr defaultRowHeight="15" x14ac:dyDescent="0.25"/>
  <cols>
    <col min="1" max="1" width="33.85546875" customWidth="1"/>
    <col min="2" max="2" width="20.140625" customWidth="1"/>
    <col min="3" max="3" width="22.140625" customWidth="1"/>
    <col min="4" max="4" width="10.42578125" customWidth="1"/>
    <col min="5" max="5" width="12" customWidth="1"/>
    <col min="6" max="6" width="13" customWidth="1"/>
    <col min="7" max="7" width="17.5703125" customWidth="1"/>
    <col min="8" max="8" width="15.7109375" customWidth="1"/>
    <col min="9" max="9" width="13.28515625" customWidth="1"/>
    <col min="10" max="10" width="14.42578125" customWidth="1"/>
    <col min="11" max="1025" width="8.42578125" customWidth="1"/>
  </cols>
  <sheetData>
    <row r="2" spans="1:10" ht="21" x14ac:dyDescent="0.25">
      <c r="A2" s="42" t="s">
        <v>0</v>
      </c>
      <c r="B2" s="42"/>
      <c r="C2" s="42"/>
      <c r="D2" s="42"/>
      <c r="E2" s="42"/>
      <c r="F2" s="42"/>
      <c r="G2" s="42"/>
      <c r="H2" s="42"/>
      <c r="I2" s="42"/>
      <c r="J2" s="42"/>
    </row>
    <row r="3" spans="1:10" ht="31.5" customHeight="1" x14ac:dyDescent="0.25">
      <c r="A3" s="1" t="s">
        <v>0</v>
      </c>
      <c r="B3" s="2" t="s">
        <v>1</v>
      </c>
      <c r="C3" s="2" t="s">
        <v>2</v>
      </c>
      <c r="D3" s="43" t="s">
        <v>3</v>
      </c>
      <c r="E3" s="43"/>
      <c r="F3" s="2" t="s">
        <v>4</v>
      </c>
      <c r="G3" s="2" t="s">
        <v>5</v>
      </c>
      <c r="H3" s="2" t="s">
        <v>6</v>
      </c>
      <c r="I3" s="2" t="s">
        <v>7</v>
      </c>
      <c r="J3" s="3" t="s">
        <v>8</v>
      </c>
    </row>
    <row r="4" spans="1:10" x14ac:dyDescent="0.25">
      <c r="A4" s="39" t="s">
        <v>81</v>
      </c>
      <c r="B4" s="32" t="s">
        <v>12</v>
      </c>
      <c r="C4" s="8" t="s">
        <v>13</v>
      </c>
      <c r="D4" s="9">
        <f t="shared" ref="D4:D15" si="0">E4/12</f>
        <v>1000</v>
      </c>
      <c r="E4" s="10">
        <v>12000</v>
      </c>
      <c r="F4" s="11">
        <v>0.08</v>
      </c>
      <c r="G4" s="12">
        <f t="shared" ref="G4:G15" si="1">D4*F4</f>
        <v>80</v>
      </c>
      <c r="H4" s="12">
        <f t="shared" ref="H4:H15" si="2">G4*12</f>
        <v>960</v>
      </c>
      <c r="I4" s="40">
        <f>SUM(G4:G9)</f>
        <v>811.6</v>
      </c>
      <c r="J4" s="41">
        <f>SUM(H4:H9)</f>
        <v>9739.2000000000007</v>
      </c>
    </row>
    <row r="5" spans="1:10" x14ac:dyDescent="0.25">
      <c r="A5" s="39"/>
      <c r="B5" s="32"/>
      <c r="C5" s="8" t="s">
        <v>14</v>
      </c>
      <c r="D5" s="9">
        <f t="shared" si="0"/>
        <v>1000</v>
      </c>
      <c r="E5" s="10">
        <v>12000</v>
      </c>
      <c r="F5" s="11">
        <v>0.26</v>
      </c>
      <c r="G5" s="12">
        <f t="shared" si="1"/>
        <v>260</v>
      </c>
      <c r="H5" s="12">
        <f t="shared" si="2"/>
        <v>3120</v>
      </c>
      <c r="I5" s="40"/>
      <c r="J5" s="41"/>
    </row>
    <row r="6" spans="1:10" x14ac:dyDescent="0.25">
      <c r="A6" s="39"/>
      <c r="B6" s="32" t="s">
        <v>15</v>
      </c>
      <c r="C6" s="8" t="s">
        <v>16</v>
      </c>
      <c r="D6" s="9">
        <f t="shared" si="0"/>
        <v>330</v>
      </c>
      <c r="E6" s="10">
        <v>3960</v>
      </c>
      <c r="F6" s="11">
        <v>0.27</v>
      </c>
      <c r="G6" s="12">
        <f t="shared" si="1"/>
        <v>89.100000000000009</v>
      </c>
      <c r="H6" s="12">
        <f t="shared" si="2"/>
        <v>1069.2</v>
      </c>
      <c r="I6" s="40"/>
      <c r="J6" s="41"/>
    </row>
    <row r="7" spans="1:10" x14ac:dyDescent="0.25">
      <c r="A7" s="39"/>
      <c r="B7" s="32"/>
      <c r="C7" s="8" t="s">
        <v>17</v>
      </c>
      <c r="D7" s="9">
        <f t="shared" si="0"/>
        <v>450</v>
      </c>
      <c r="E7" s="10">
        <v>5400</v>
      </c>
      <c r="F7" s="11">
        <v>0.56999999999999995</v>
      </c>
      <c r="G7" s="12">
        <f t="shared" si="1"/>
        <v>256.5</v>
      </c>
      <c r="H7" s="12">
        <f t="shared" si="2"/>
        <v>3078</v>
      </c>
      <c r="I7" s="40"/>
      <c r="J7" s="41"/>
    </row>
    <row r="8" spans="1:10" x14ac:dyDescent="0.25">
      <c r="A8" s="39"/>
      <c r="B8" s="32" t="s">
        <v>18</v>
      </c>
      <c r="C8" s="8" t="s">
        <v>13</v>
      </c>
      <c r="D8" s="9">
        <f t="shared" si="0"/>
        <v>30</v>
      </c>
      <c r="E8" s="10">
        <v>360</v>
      </c>
      <c r="F8" s="11">
        <v>2.54</v>
      </c>
      <c r="G8" s="12">
        <f t="shared" si="1"/>
        <v>76.2</v>
      </c>
      <c r="H8" s="12">
        <f t="shared" si="2"/>
        <v>914.40000000000009</v>
      </c>
      <c r="I8" s="40"/>
      <c r="J8" s="41"/>
    </row>
    <row r="9" spans="1:10" x14ac:dyDescent="0.25">
      <c r="A9" s="39"/>
      <c r="B9" s="32"/>
      <c r="C9" s="8" t="s">
        <v>19</v>
      </c>
      <c r="D9" s="9">
        <f t="shared" si="0"/>
        <v>30</v>
      </c>
      <c r="E9" s="10">
        <v>360</v>
      </c>
      <c r="F9" s="11">
        <v>1.66</v>
      </c>
      <c r="G9" s="12">
        <f t="shared" si="1"/>
        <v>49.8</v>
      </c>
      <c r="H9" s="12">
        <f t="shared" si="2"/>
        <v>597.59999999999991</v>
      </c>
      <c r="I9" s="40"/>
      <c r="J9" s="41"/>
    </row>
    <row r="10" spans="1:10" x14ac:dyDescent="0.25">
      <c r="A10" s="39" t="s">
        <v>82</v>
      </c>
      <c r="B10" s="32" t="s">
        <v>12</v>
      </c>
      <c r="C10" s="8" t="s">
        <v>13</v>
      </c>
      <c r="D10" s="9">
        <f t="shared" si="0"/>
        <v>1000</v>
      </c>
      <c r="E10" s="10">
        <v>12000</v>
      </c>
      <c r="F10" s="11">
        <v>0.08</v>
      </c>
      <c r="G10" s="12">
        <f t="shared" si="1"/>
        <v>80</v>
      </c>
      <c r="H10" s="12">
        <f t="shared" si="2"/>
        <v>960</v>
      </c>
      <c r="I10" s="40">
        <f>SUM(G10:G15)</f>
        <v>811.6</v>
      </c>
      <c r="J10" s="41">
        <f>SUM(H10:H15)</f>
        <v>9739.2000000000007</v>
      </c>
    </row>
    <row r="11" spans="1:10" x14ac:dyDescent="0.25">
      <c r="A11" s="39"/>
      <c r="B11" s="32"/>
      <c r="C11" s="8" t="s">
        <v>14</v>
      </c>
      <c r="D11" s="9">
        <f t="shared" si="0"/>
        <v>1000</v>
      </c>
      <c r="E11" s="10">
        <v>12000</v>
      </c>
      <c r="F11" s="11">
        <v>0.26</v>
      </c>
      <c r="G11" s="12">
        <f t="shared" si="1"/>
        <v>260</v>
      </c>
      <c r="H11" s="12">
        <f t="shared" si="2"/>
        <v>3120</v>
      </c>
      <c r="I11" s="40"/>
      <c r="J11" s="41"/>
    </row>
    <row r="12" spans="1:10" x14ac:dyDescent="0.25">
      <c r="A12" s="39"/>
      <c r="B12" s="32" t="s">
        <v>15</v>
      </c>
      <c r="C12" s="8" t="s">
        <v>16</v>
      </c>
      <c r="D12" s="9">
        <f t="shared" si="0"/>
        <v>330</v>
      </c>
      <c r="E12" s="10">
        <v>3960</v>
      </c>
      <c r="F12" s="11">
        <v>0.27</v>
      </c>
      <c r="G12" s="12">
        <f t="shared" si="1"/>
        <v>89.100000000000009</v>
      </c>
      <c r="H12" s="12">
        <f t="shared" si="2"/>
        <v>1069.2</v>
      </c>
      <c r="I12" s="40"/>
      <c r="J12" s="41"/>
    </row>
    <row r="13" spans="1:10" x14ac:dyDescent="0.25">
      <c r="A13" s="39"/>
      <c r="B13" s="32"/>
      <c r="C13" s="8" t="s">
        <v>17</v>
      </c>
      <c r="D13" s="9">
        <f t="shared" si="0"/>
        <v>450</v>
      </c>
      <c r="E13" s="10">
        <v>5400</v>
      </c>
      <c r="F13" s="11">
        <v>0.56999999999999995</v>
      </c>
      <c r="G13" s="12">
        <f t="shared" si="1"/>
        <v>256.5</v>
      </c>
      <c r="H13" s="12">
        <f t="shared" si="2"/>
        <v>3078</v>
      </c>
      <c r="I13" s="40"/>
      <c r="J13" s="41"/>
    </row>
    <row r="14" spans="1:10" x14ac:dyDescent="0.25">
      <c r="A14" s="39"/>
      <c r="B14" s="32" t="s">
        <v>18</v>
      </c>
      <c r="C14" s="8" t="s">
        <v>13</v>
      </c>
      <c r="D14" s="9">
        <f t="shared" si="0"/>
        <v>30</v>
      </c>
      <c r="E14" s="10">
        <v>360</v>
      </c>
      <c r="F14" s="11">
        <v>2.54</v>
      </c>
      <c r="G14" s="12">
        <f t="shared" si="1"/>
        <v>76.2</v>
      </c>
      <c r="H14" s="12">
        <f t="shared" si="2"/>
        <v>914.40000000000009</v>
      </c>
      <c r="I14" s="40"/>
      <c r="J14" s="41"/>
    </row>
    <row r="15" spans="1:10" x14ac:dyDescent="0.25">
      <c r="A15" s="39"/>
      <c r="B15" s="32"/>
      <c r="C15" s="8" t="s">
        <v>19</v>
      </c>
      <c r="D15" s="9">
        <f t="shared" si="0"/>
        <v>30</v>
      </c>
      <c r="E15" s="10">
        <v>360</v>
      </c>
      <c r="F15" s="11">
        <v>1.66</v>
      </c>
      <c r="G15" s="12">
        <f t="shared" si="1"/>
        <v>49.8</v>
      </c>
      <c r="H15" s="12">
        <f t="shared" si="2"/>
        <v>597.59999999999991</v>
      </c>
      <c r="I15" s="40"/>
      <c r="J15" s="41"/>
    </row>
    <row r="16" spans="1:10" ht="51" customHeight="1" x14ac:dyDescent="0.25">
      <c r="A16" s="36" t="s">
        <v>44</v>
      </c>
      <c r="B16" s="36"/>
      <c r="C16" s="36"/>
      <c r="D16" s="36"/>
      <c r="E16" s="36"/>
      <c r="F16" s="36"/>
      <c r="G16" s="36"/>
      <c r="H16" s="36"/>
      <c r="I16" s="17" t="s">
        <v>9</v>
      </c>
      <c r="J16" s="17" t="s">
        <v>10</v>
      </c>
    </row>
    <row r="17" spans="1:10" x14ac:dyDescent="0.25">
      <c r="A17" s="37" t="s">
        <v>83</v>
      </c>
      <c r="B17" s="38" t="s">
        <v>84</v>
      </c>
      <c r="C17" s="38"/>
      <c r="D17" s="38"/>
      <c r="E17" s="38"/>
      <c r="F17" s="38"/>
      <c r="G17" s="38"/>
      <c r="H17" s="38"/>
      <c r="I17" s="18">
        <f>SUM(G4,G5,G10,G11)</f>
        <v>680</v>
      </c>
      <c r="J17" s="18">
        <f>SUM(H4,H5,H10,H11)</f>
        <v>8160</v>
      </c>
    </row>
    <row r="18" spans="1:10" x14ac:dyDescent="0.25">
      <c r="A18" s="37" t="s">
        <v>76</v>
      </c>
      <c r="B18" s="38" t="s">
        <v>85</v>
      </c>
      <c r="C18" s="38"/>
      <c r="D18" s="38"/>
      <c r="E18" s="38"/>
      <c r="F18" s="38"/>
      <c r="G18" s="38"/>
      <c r="H18" s="38"/>
      <c r="I18" s="18">
        <f>SUM(G6,G7,G12,G13)</f>
        <v>691.2</v>
      </c>
      <c r="J18" s="18">
        <f>SUM(H6,H7,H12,H13)</f>
        <v>8294.4</v>
      </c>
    </row>
    <row r="19" spans="1:10" x14ac:dyDescent="0.25">
      <c r="A19" s="37" t="s">
        <v>78</v>
      </c>
      <c r="B19" s="38" t="s">
        <v>86</v>
      </c>
      <c r="C19" s="38"/>
      <c r="D19" s="38"/>
      <c r="E19" s="38"/>
      <c r="F19" s="38"/>
      <c r="G19" s="38"/>
      <c r="H19" s="38"/>
      <c r="I19" s="18">
        <f>SUM(G8,G9,G14,G15)</f>
        <v>252</v>
      </c>
      <c r="J19" s="18">
        <f>SUM(H8,H9,H14,H15)</f>
        <v>3024</v>
      </c>
    </row>
    <row r="20" spans="1:10" ht="15.75" x14ac:dyDescent="0.25">
      <c r="A20" s="30" t="s">
        <v>87</v>
      </c>
      <c r="B20" s="30"/>
      <c r="C20" s="30"/>
      <c r="D20" s="30"/>
      <c r="E20" s="30"/>
      <c r="F20" s="30"/>
      <c r="G20" s="30"/>
      <c r="H20" s="30"/>
      <c r="I20" s="19">
        <f>SUM(I17:I19)</f>
        <v>1623.2</v>
      </c>
      <c r="J20" s="19">
        <f>SUM(J17:J19)</f>
        <v>19478.400000000001</v>
      </c>
    </row>
  </sheetData>
  <mergeCells count="20">
    <mergeCell ref="A2:J2"/>
    <mergeCell ref="D3:E3"/>
    <mergeCell ref="A4:A9"/>
    <mergeCell ref="B4:B5"/>
    <mergeCell ref="I4:I9"/>
    <mergeCell ref="J4:J9"/>
    <mergeCell ref="B6:B7"/>
    <mergeCell ref="B8:B9"/>
    <mergeCell ref="A10:A15"/>
    <mergeCell ref="B10:B11"/>
    <mergeCell ref="I10:I15"/>
    <mergeCell ref="J10:J15"/>
    <mergeCell ref="B12:B13"/>
    <mergeCell ref="B14:B15"/>
    <mergeCell ref="A20:H20"/>
    <mergeCell ref="A16:H16"/>
    <mergeCell ref="A17:A19"/>
    <mergeCell ref="B17:H17"/>
    <mergeCell ref="B18:H18"/>
    <mergeCell ref="B19:H19"/>
  </mergeCells>
  <pageMargins left="0.51180555555555496" right="0.51180555555555496" top="0.78749999999999998" bottom="0.78749999999999998" header="0.51180555555555496" footer="0.51180555555555496"/>
  <pageSetup paperSize="9" scale="53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J62"/>
  <sheetViews>
    <sheetView view="pageBreakPreview" topLeftCell="A28" zoomScaleNormal="100" zoomScaleSheetLayoutView="100" workbookViewId="0">
      <selection activeCell="A62" sqref="A62:H62"/>
    </sheetView>
  </sheetViews>
  <sheetFormatPr defaultRowHeight="15" x14ac:dyDescent="0.25"/>
  <cols>
    <col min="1" max="1" width="36" customWidth="1"/>
    <col min="2" max="2" width="20.140625" customWidth="1"/>
    <col min="3" max="3" width="22.140625" customWidth="1"/>
    <col min="4" max="4" width="10.42578125" customWidth="1"/>
    <col min="5" max="5" width="12.5703125" customWidth="1"/>
    <col min="6" max="6" width="13" customWidth="1"/>
    <col min="7" max="7" width="17.5703125" customWidth="1"/>
    <col min="8" max="8" width="15.7109375" customWidth="1"/>
    <col min="9" max="9" width="14.42578125" customWidth="1"/>
    <col min="10" max="10" width="15.5703125" customWidth="1"/>
    <col min="11" max="1025" width="8.42578125" customWidth="1"/>
  </cols>
  <sheetData>
    <row r="2" spans="1:10" ht="21" x14ac:dyDescent="0.25">
      <c r="A2" s="42" t="s">
        <v>0</v>
      </c>
      <c r="B2" s="42"/>
      <c r="C2" s="42"/>
      <c r="D2" s="42"/>
      <c r="E2" s="42"/>
      <c r="F2" s="42"/>
      <c r="G2" s="42"/>
      <c r="H2" s="42"/>
      <c r="I2" s="42"/>
      <c r="J2" s="42"/>
    </row>
    <row r="3" spans="1:10" ht="31.5" customHeight="1" x14ac:dyDescent="0.25">
      <c r="A3" s="1" t="s">
        <v>0</v>
      </c>
      <c r="B3" s="2" t="s">
        <v>1</v>
      </c>
      <c r="C3" s="2" t="s">
        <v>2</v>
      </c>
      <c r="D3" s="43" t="s">
        <v>3</v>
      </c>
      <c r="E3" s="43"/>
      <c r="F3" s="2" t="s">
        <v>4</v>
      </c>
      <c r="G3" s="2" t="s">
        <v>5</v>
      </c>
      <c r="H3" s="2" t="s">
        <v>6</v>
      </c>
      <c r="I3" s="2" t="s">
        <v>7</v>
      </c>
      <c r="J3" s="3" t="s">
        <v>8</v>
      </c>
    </row>
    <row r="4" spans="1:10" x14ac:dyDescent="0.25">
      <c r="A4" s="39" t="s">
        <v>88</v>
      </c>
      <c r="B4" s="32" t="s">
        <v>12</v>
      </c>
      <c r="C4" s="8" t="s">
        <v>13</v>
      </c>
      <c r="D4" s="9">
        <f t="shared" ref="D4:D35" si="0">E4/12</f>
        <v>1000</v>
      </c>
      <c r="E4" s="10">
        <v>12000</v>
      </c>
      <c r="F4" s="11">
        <v>0.08</v>
      </c>
      <c r="G4" s="12">
        <f t="shared" ref="G4:G35" si="1">D4*F4</f>
        <v>80</v>
      </c>
      <c r="H4" s="12">
        <f t="shared" ref="H4:H35" si="2">G4*12</f>
        <v>960</v>
      </c>
      <c r="I4" s="40">
        <f>SUM(G4:G9)</f>
        <v>1011.4</v>
      </c>
      <c r="J4" s="41">
        <f>SUM(H4:H9)</f>
        <v>12136.8</v>
      </c>
    </row>
    <row r="5" spans="1:10" x14ac:dyDescent="0.25">
      <c r="A5" s="39"/>
      <c r="B5" s="32"/>
      <c r="C5" s="8" t="s">
        <v>14</v>
      </c>
      <c r="D5" s="9">
        <f t="shared" si="0"/>
        <v>1000</v>
      </c>
      <c r="E5" s="10">
        <v>12000</v>
      </c>
      <c r="F5" s="11">
        <v>0.26</v>
      </c>
      <c r="G5" s="12">
        <f t="shared" si="1"/>
        <v>260</v>
      </c>
      <c r="H5" s="12">
        <f t="shared" si="2"/>
        <v>3120</v>
      </c>
      <c r="I5" s="40"/>
      <c r="J5" s="41"/>
    </row>
    <row r="6" spans="1:10" x14ac:dyDescent="0.25">
      <c r="A6" s="39"/>
      <c r="B6" s="32" t="s">
        <v>15</v>
      </c>
      <c r="C6" s="8" t="s">
        <v>16</v>
      </c>
      <c r="D6" s="9">
        <f t="shared" si="0"/>
        <v>500</v>
      </c>
      <c r="E6" s="10">
        <v>6000</v>
      </c>
      <c r="F6" s="11">
        <v>0.27</v>
      </c>
      <c r="G6" s="12">
        <f t="shared" si="1"/>
        <v>135</v>
      </c>
      <c r="H6" s="12">
        <f t="shared" si="2"/>
        <v>1620</v>
      </c>
      <c r="I6" s="40"/>
      <c r="J6" s="41"/>
    </row>
    <row r="7" spans="1:10" x14ac:dyDescent="0.25">
      <c r="A7" s="39"/>
      <c r="B7" s="32"/>
      <c r="C7" s="8" t="s">
        <v>17</v>
      </c>
      <c r="D7" s="9">
        <f t="shared" si="0"/>
        <v>720</v>
      </c>
      <c r="E7" s="10">
        <v>8640</v>
      </c>
      <c r="F7" s="11">
        <v>0.56999999999999995</v>
      </c>
      <c r="G7" s="12">
        <f t="shared" si="1"/>
        <v>410.4</v>
      </c>
      <c r="H7" s="12">
        <f t="shared" si="2"/>
        <v>4924.7999999999993</v>
      </c>
      <c r="I7" s="40"/>
      <c r="J7" s="41"/>
    </row>
    <row r="8" spans="1:10" x14ac:dyDescent="0.25">
      <c r="A8" s="39"/>
      <c r="B8" s="32" t="s">
        <v>18</v>
      </c>
      <c r="C8" s="8" t="s">
        <v>13</v>
      </c>
      <c r="D8" s="9">
        <f t="shared" si="0"/>
        <v>30</v>
      </c>
      <c r="E8" s="10">
        <v>360</v>
      </c>
      <c r="F8" s="11">
        <v>2.54</v>
      </c>
      <c r="G8" s="12">
        <f t="shared" si="1"/>
        <v>76.2</v>
      </c>
      <c r="H8" s="12">
        <f t="shared" si="2"/>
        <v>914.40000000000009</v>
      </c>
      <c r="I8" s="40"/>
      <c r="J8" s="41"/>
    </row>
    <row r="9" spans="1:10" x14ac:dyDescent="0.25">
      <c r="A9" s="39"/>
      <c r="B9" s="32"/>
      <c r="C9" s="8" t="s">
        <v>19</v>
      </c>
      <c r="D9" s="9">
        <f t="shared" si="0"/>
        <v>30</v>
      </c>
      <c r="E9" s="10">
        <v>360</v>
      </c>
      <c r="F9" s="11">
        <v>1.66</v>
      </c>
      <c r="G9" s="12">
        <f t="shared" si="1"/>
        <v>49.8</v>
      </c>
      <c r="H9" s="12">
        <f t="shared" si="2"/>
        <v>597.59999999999991</v>
      </c>
      <c r="I9" s="40"/>
      <c r="J9" s="41"/>
    </row>
    <row r="10" spans="1:10" x14ac:dyDescent="0.25">
      <c r="A10" s="39" t="s">
        <v>89</v>
      </c>
      <c r="B10" s="32" t="s">
        <v>12</v>
      </c>
      <c r="C10" s="8" t="s">
        <v>13</v>
      </c>
      <c r="D10" s="9">
        <f t="shared" si="0"/>
        <v>750</v>
      </c>
      <c r="E10" s="10">
        <v>9000</v>
      </c>
      <c r="F10" s="11">
        <v>0.08</v>
      </c>
      <c r="G10" s="12">
        <f t="shared" si="1"/>
        <v>60</v>
      </c>
      <c r="H10" s="12">
        <f t="shared" si="2"/>
        <v>720</v>
      </c>
      <c r="I10" s="40">
        <f>SUM(G10:G15)</f>
        <v>791.6</v>
      </c>
      <c r="J10" s="41">
        <f>SUM(H10:H15)</f>
        <v>9499.2000000000007</v>
      </c>
    </row>
    <row r="11" spans="1:10" x14ac:dyDescent="0.25">
      <c r="A11" s="39"/>
      <c r="B11" s="32"/>
      <c r="C11" s="8" t="s">
        <v>14</v>
      </c>
      <c r="D11" s="9">
        <f t="shared" si="0"/>
        <v>1000</v>
      </c>
      <c r="E11" s="10">
        <v>12000</v>
      </c>
      <c r="F11" s="11">
        <v>0.26</v>
      </c>
      <c r="G11" s="12">
        <f t="shared" si="1"/>
        <v>260</v>
      </c>
      <c r="H11" s="12">
        <f t="shared" si="2"/>
        <v>3120</v>
      </c>
      <c r="I11" s="40"/>
      <c r="J11" s="41"/>
    </row>
    <row r="12" spans="1:10" x14ac:dyDescent="0.25">
      <c r="A12" s="39"/>
      <c r="B12" s="32" t="s">
        <v>15</v>
      </c>
      <c r="C12" s="8" t="s">
        <v>16</v>
      </c>
      <c r="D12" s="9">
        <f t="shared" si="0"/>
        <v>330</v>
      </c>
      <c r="E12" s="10">
        <v>3960</v>
      </c>
      <c r="F12" s="11">
        <v>0.27</v>
      </c>
      <c r="G12" s="12">
        <f t="shared" si="1"/>
        <v>89.100000000000009</v>
      </c>
      <c r="H12" s="12">
        <f t="shared" si="2"/>
        <v>1069.2</v>
      </c>
      <c r="I12" s="40"/>
      <c r="J12" s="41"/>
    </row>
    <row r="13" spans="1:10" x14ac:dyDescent="0.25">
      <c r="A13" s="39"/>
      <c r="B13" s="32"/>
      <c r="C13" s="8" t="s">
        <v>17</v>
      </c>
      <c r="D13" s="9">
        <f t="shared" si="0"/>
        <v>450</v>
      </c>
      <c r="E13" s="10">
        <v>5400</v>
      </c>
      <c r="F13" s="11">
        <v>0.56999999999999995</v>
      </c>
      <c r="G13" s="12">
        <f t="shared" si="1"/>
        <v>256.5</v>
      </c>
      <c r="H13" s="12">
        <f t="shared" si="2"/>
        <v>3078</v>
      </c>
      <c r="I13" s="40"/>
      <c r="J13" s="41"/>
    </row>
    <row r="14" spans="1:10" x14ac:dyDescent="0.25">
      <c r="A14" s="39"/>
      <c r="B14" s="32" t="s">
        <v>18</v>
      </c>
      <c r="C14" s="8" t="s">
        <v>13</v>
      </c>
      <c r="D14" s="9">
        <f t="shared" si="0"/>
        <v>30</v>
      </c>
      <c r="E14" s="10">
        <v>360</v>
      </c>
      <c r="F14" s="11">
        <v>2.54</v>
      </c>
      <c r="G14" s="12">
        <f t="shared" si="1"/>
        <v>76.2</v>
      </c>
      <c r="H14" s="12">
        <f t="shared" si="2"/>
        <v>914.40000000000009</v>
      </c>
      <c r="I14" s="40"/>
      <c r="J14" s="41"/>
    </row>
    <row r="15" spans="1:10" x14ac:dyDescent="0.25">
      <c r="A15" s="39"/>
      <c r="B15" s="32"/>
      <c r="C15" s="8" t="s">
        <v>19</v>
      </c>
      <c r="D15" s="9">
        <f t="shared" si="0"/>
        <v>30</v>
      </c>
      <c r="E15" s="10">
        <v>360</v>
      </c>
      <c r="F15" s="11">
        <v>1.66</v>
      </c>
      <c r="G15" s="12">
        <f t="shared" si="1"/>
        <v>49.8</v>
      </c>
      <c r="H15" s="12">
        <f t="shared" si="2"/>
        <v>597.59999999999991</v>
      </c>
      <c r="I15" s="40"/>
      <c r="J15" s="41"/>
    </row>
    <row r="16" spans="1:10" x14ac:dyDescent="0.25">
      <c r="A16" s="39" t="s">
        <v>90</v>
      </c>
      <c r="B16" s="32" t="s">
        <v>12</v>
      </c>
      <c r="C16" s="8" t="s">
        <v>13</v>
      </c>
      <c r="D16" s="9">
        <f t="shared" si="0"/>
        <v>6600</v>
      </c>
      <c r="E16" s="10">
        <v>79200</v>
      </c>
      <c r="F16" s="11">
        <v>0.08</v>
      </c>
      <c r="G16" s="12">
        <f t="shared" si="1"/>
        <v>528</v>
      </c>
      <c r="H16" s="12">
        <f t="shared" si="2"/>
        <v>6336</v>
      </c>
      <c r="I16" s="40">
        <f>SUM(G16:G21)</f>
        <v>3025.4</v>
      </c>
      <c r="J16" s="41">
        <f>SUM(H16:H21)</f>
        <v>36304.800000000003</v>
      </c>
    </row>
    <row r="17" spans="1:10" x14ac:dyDescent="0.25">
      <c r="A17" s="39"/>
      <c r="B17" s="32"/>
      <c r="C17" s="8" t="s">
        <v>14</v>
      </c>
      <c r="D17" s="9">
        <f t="shared" si="0"/>
        <v>6700</v>
      </c>
      <c r="E17" s="10">
        <v>80400</v>
      </c>
      <c r="F17" s="11">
        <v>0.26</v>
      </c>
      <c r="G17" s="12">
        <f t="shared" si="1"/>
        <v>1742</v>
      </c>
      <c r="H17" s="12">
        <f t="shared" si="2"/>
        <v>20904</v>
      </c>
      <c r="I17" s="40"/>
      <c r="J17" s="41"/>
    </row>
    <row r="18" spans="1:10" x14ac:dyDescent="0.25">
      <c r="A18" s="39"/>
      <c r="B18" s="32" t="s">
        <v>15</v>
      </c>
      <c r="C18" s="8" t="s">
        <v>16</v>
      </c>
      <c r="D18" s="9">
        <f t="shared" si="0"/>
        <v>500</v>
      </c>
      <c r="E18" s="10">
        <v>6000</v>
      </c>
      <c r="F18" s="11">
        <v>0.27</v>
      </c>
      <c r="G18" s="12">
        <f t="shared" si="1"/>
        <v>135</v>
      </c>
      <c r="H18" s="12">
        <f t="shared" si="2"/>
        <v>1620</v>
      </c>
      <c r="I18" s="40"/>
      <c r="J18" s="41"/>
    </row>
    <row r="19" spans="1:10" x14ac:dyDescent="0.25">
      <c r="A19" s="39"/>
      <c r="B19" s="32"/>
      <c r="C19" s="8" t="s">
        <v>17</v>
      </c>
      <c r="D19" s="9">
        <f t="shared" si="0"/>
        <v>720</v>
      </c>
      <c r="E19" s="10">
        <v>8640</v>
      </c>
      <c r="F19" s="11">
        <v>0.56999999999999995</v>
      </c>
      <c r="G19" s="12">
        <f t="shared" si="1"/>
        <v>410.4</v>
      </c>
      <c r="H19" s="12">
        <f t="shared" si="2"/>
        <v>4924.7999999999993</v>
      </c>
      <c r="I19" s="40"/>
      <c r="J19" s="41"/>
    </row>
    <row r="20" spans="1:10" x14ac:dyDescent="0.25">
      <c r="A20" s="39"/>
      <c r="B20" s="32" t="s">
        <v>18</v>
      </c>
      <c r="C20" s="8" t="s">
        <v>13</v>
      </c>
      <c r="D20" s="9">
        <f t="shared" si="0"/>
        <v>50</v>
      </c>
      <c r="E20" s="10">
        <v>600</v>
      </c>
      <c r="F20" s="11">
        <v>2.54</v>
      </c>
      <c r="G20" s="12">
        <f t="shared" si="1"/>
        <v>127</v>
      </c>
      <c r="H20" s="12">
        <f t="shared" si="2"/>
        <v>1524</v>
      </c>
      <c r="I20" s="40"/>
      <c r="J20" s="41"/>
    </row>
    <row r="21" spans="1:10" x14ac:dyDescent="0.25">
      <c r="A21" s="39"/>
      <c r="B21" s="32"/>
      <c r="C21" s="8" t="s">
        <v>19</v>
      </c>
      <c r="D21" s="9">
        <f t="shared" si="0"/>
        <v>50</v>
      </c>
      <c r="E21" s="10">
        <v>600</v>
      </c>
      <c r="F21" s="11">
        <v>1.66</v>
      </c>
      <c r="G21" s="12">
        <f t="shared" si="1"/>
        <v>83</v>
      </c>
      <c r="H21" s="12">
        <f t="shared" si="2"/>
        <v>996</v>
      </c>
      <c r="I21" s="40"/>
      <c r="J21" s="41"/>
    </row>
    <row r="22" spans="1:10" x14ac:dyDescent="0.25">
      <c r="A22" s="39" t="s">
        <v>91</v>
      </c>
      <c r="B22" s="32" t="s">
        <v>12</v>
      </c>
      <c r="C22" s="8" t="s">
        <v>13</v>
      </c>
      <c r="D22" s="9">
        <f t="shared" si="0"/>
        <v>280</v>
      </c>
      <c r="E22" s="10">
        <v>3360</v>
      </c>
      <c r="F22" s="11">
        <v>0.08</v>
      </c>
      <c r="G22" s="12">
        <f t="shared" si="1"/>
        <v>22.400000000000002</v>
      </c>
      <c r="H22" s="12">
        <f t="shared" si="2"/>
        <v>268.8</v>
      </c>
      <c r="I22" s="40">
        <f>SUM(G22:G27)</f>
        <v>243.55</v>
      </c>
      <c r="J22" s="41">
        <f>SUM(H22:H27)</f>
        <v>2922.6000000000004</v>
      </c>
    </row>
    <row r="23" spans="1:10" x14ac:dyDescent="0.25">
      <c r="A23" s="39"/>
      <c r="B23" s="32"/>
      <c r="C23" s="8" t="s">
        <v>14</v>
      </c>
      <c r="D23" s="9">
        <f t="shared" si="0"/>
        <v>330</v>
      </c>
      <c r="E23" s="10">
        <v>3960</v>
      </c>
      <c r="F23" s="11">
        <v>0.26</v>
      </c>
      <c r="G23" s="12">
        <f t="shared" si="1"/>
        <v>85.8</v>
      </c>
      <c r="H23" s="12">
        <f t="shared" si="2"/>
        <v>1029.5999999999999</v>
      </c>
      <c r="I23" s="40"/>
      <c r="J23" s="41"/>
    </row>
    <row r="24" spans="1:10" x14ac:dyDescent="0.25">
      <c r="A24" s="39"/>
      <c r="B24" s="32" t="s">
        <v>15</v>
      </c>
      <c r="C24" s="8" t="s">
        <v>16</v>
      </c>
      <c r="D24" s="9">
        <f t="shared" si="0"/>
        <v>125</v>
      </c>
      <c r="E24" s="10">
        <v>1500</v>
      </c>
      <c r="F24" s="11">
        <v>0.27</v>
      </c>
      <c r="G24" s="12">
        <f t="shared" si="1"/>
        <v>33.75</v>
      </c>
      <c r="H24" s="12">
        <f t="shared" si="2"/>
        <v>405</v>
      </c>
      <c r="I24" s="40"/>
      <c r="J24" s="41"/>
    </row>
    <row r="25" spans="1:10" x14ac:dyDescent="0.25">
      <c r="A25" s="39"/>
      <c r="B25" s="32"/>
      <c r="C25" s="8" t="s">
        <v>17</v>
      </c>
      <c r="D25" s="9">
        <f t="shared" si="0"/>
        <v>90</v>
      </c>
      <c r="E25" s="10">
        <v>1080</v>
      </c>
      <c r="F25" s="11">
        <v>0.56999999999999995</v>
      </c>
      <c r="G25" s="12">
        <f t="shared" si="1"/>
        <v>51.3</v>
      </c>
      <c r="H25" s="12">
        <f t="shared" si="2"/>
        <v>615.59999999999991</v>
      </c>
      <c r="I25" s="40"/>
      <c r="J25" s="41"/>
    </row>
    <row r="26" spans="1:10" x14ac:dyDescent="0.25">
      <c r="A26" s="39"/>
      <c r="B26" s="32" t="s">
        <v>18</v>
      </c>
      <c r="C26" s="8" t="s">
        <v>13</v>
      </c>
      <c r="D26" s="9">
        <f t="shared" si="0"/>
        <v>10</v>
      </c>
      <c r="E26" s="10">
        <v>120</v>
      </c>
      <c r="F26" s="11">
        <v>2.54</v>
      </c>
      <c r="G26" s="12">
        <f t="shared" si="1"/>
        <v>25.4</v>
      </c>
      <c r="H26" s="12">
        <f t="shared" si="2"/>
        <v>304.79999999999995</v>
      </c>
      <c r="I26" s="40"/>
      <c r="J26" s="41"/>
    </row>
    <row r="27" spans="1:10" x14ac:dyDescent="0.25">
      <c r="A27" s="39"/>
      <c r="B27" s="32"/>
      <c r="C27" s="8" t="s">
        <v>19</v>
      </c>
      <c r="D27" s="9">
        <f t="shared" si="0"/>
        <v>15</v>
      </c>
      <c r="E27" s="10">
        <v>180</v>
      </c>
      <c r="F27" s="11">
        <v>1.66</v>
      </c>
      <c r="G27" s="12">
        <f t="shared" si="1"/>
        <v>24.9</v>
      </c>
      <c r="H27" s="12">
        <f t="shared" si="2"/>
        <v>298.79999999999995</v>
      </c>
      <c r="I27" s="40"/>
      <c r="J27" s="41"/>
    </row>
    <row r="28" spans="1:10" x14ac:dyDescent="0.25">
      <c r="A28" s="39" t="s">
        <v>92</v>
      </c>
      <c r="B28" s="32" t="s">
        <v>12</v>
      </c>
      <c r="C28" s="8" t="s">
        <v>13</v>
      </c>
      <c r="D28" s="9">
        <f t="shared" si="0"/>
        <v>280</v>
      </c>
      <c r="E28" s="10">
        <v>3360</v>
      </c>
      <c r="F28" s="11">
        <v>0.08</v>
      </c>
      <c r="G28" s="12">
        <f t="shared" si="1"/>
        <v>22.400000000000002</v>
      </c>
      <c r="H28" s="12">
        <f t="shared" si="2"/>
        <v>268.8</v>
      </c>
      <c r="I28" s="40">
        <f>SUM(G28:G33)</f>
        <v>243.55</v>
      </c>
      <c r="J28" s="41">
        <f>SUM(H28:H33)</f>
        <v>2922.6000000000004</v>
      </c>
    </row>
    <row r="29" spans="1:10" x14ac:dyDescent="0.25">
      <c r="A29" s="39"/>
      <c r="B29" s="32"/>
      <c r="C29" s="8" t="s">
        <v>14</v>
      </c>
      <c r="D29" s="9">
        <f t="shared" si="0"/>
        <v>330</v>
      </c>
      <c r="E29" s="10">
        <v>3960</v>
      </c>
      <c r="F29" s="11">
        <v>0.26</v>
      </c>
      <c r="G29" s="12">
        <f t="shared" si="1"/>
        <v>85.8</v>
      </c>
      <c r="H29" s="12">
        <f t="shared" si="2"/>
        <v>1029.5999999999999</v>
      </c>
      <c r="I29" s="40"/>
      <c r="J29" s="41"/>
    </row>
    <row r="30" spans="1:10" x14ac:dyDescent="0.25">
      <c r="A30" s="39"/>
      <c r="B30" s="32" t="s">
        <v>15</v>
      </c>
      <c r="C30" s="8" t="s">
        <v>16</v>
      </c>
      <c r="D30" s="9">
        <f t="shared" si="0"/>
        <v>125</v>
      </c>
      <c r="E30" s="10">
        <v>1500</v>
      </c>
      <c r="F30" s="11">
        <v>0.27</v>
      </c>
      <c r="G30" s="12">
        <f t="shared" si="1"/>
        <v>33.75</v>
      </c>
      <c r="H30" s="12">
        <f t="shared" si="2"/>
        <v>405</v>
      </c>
      <c r="I30" s="40"/>
      <c r="J30" s="41"/>
    </row>
    <row r="31" spans="1:10" x14ac:dyDescent="0.25">
      <c r="A31" s="39"/>
      <c r="B31" s="32"/>
      <c r="C31" s="8" t="s">
        <v>17</v>
      </c>
      <c r="D31" s="9">
        <f t="shared" si="0"/>
        <v>90</v>
      </c>
      <c r="E31" s="10">
        <v>1080</v>
      </c>
      <c r="F31" s="11">
        <v>0.56999999999999995</v>
      </c>
      <c r="G31" s="12">
        <f t="shared" si="1"/>
        <v>51.3</v>
      </c>
      <c r="H31" s="12">
        <f t="shared" si="2"/>
        <v>615.59999999999991</v>
      </c>
      <c r="I31" s="40"/>
      <c r="J31" s="41"/>
    </row>
    <row r="32" spans="1:10" x14ac:dyDescent="0.25">
      <c r="A32" s="39"/>
      <c r="B32" s="32" t="s">
        <v>18</v>
      </c>
      <c r="C32" s="8" t="s">
        <v>13</v>
      </c>
      <c r="D32" s="9">
        <f t="shared" si="0"/>
        <v>10</v>
      </c>
      <c r="E32" s="10">
        <v>120</v>
      </c>
      <c r="F32" s="11">
        <v>2.54</v>
      </c>
      <c r="G32" s="12">
        <f t="shared" si="1"/>
        <v>25.4</v>
      </c>
      <c r="H32" s="12">
        <f t="shared" si="2"/>
        <v>304.79999999999995</v>
      </c>
      <c r="I32" s="40"/>
      <c r="J32" s="41"/>
    </row>
    <row r="33" spans="1:10" x14ac:dyDescent="0.25">
      <c r="A33" s="39"/>
      <c r="B33" s="32"/>
      <c r="C33" s="8" t="s">
        <v>19</v>
      </c>
      <c r="D33" s="9">
        <f t="shared" si="0"/>
        <v>15</v>
      </c>
      <c r="E33" s="10">
        <v>180</v>
      </c>
      <c r="F33" s="11">
        <v>1.66</v>
      </c>
      <c r="G33" s="12">
        <f t="shared" si="1"/>
        <v>24.9</v>
      </c>
      <c r="H33" s="12">
        <f t="shared" si="2"/>
        <v>298.79999999999995</v>
      </c>
      <c r="I33" s="40"/>
      <c r="J33" s="41"/>
    </row>
    <row r="34" spans="1:10" x14ac:dyDescent="0.25">
      <c r="A34" s="39" t="s">
        <v>93</v>
      </c>
      <c r="B34" s="32" t="s">
        <v>12</v>
      </c>
      <c r="C34" s="8" t="s">
        <v>13</v>
      </c>
      <c r="D34" s="9">
        <f t="shared" si="0"/>
        <v>6600</v>
      </c>
      <c r="E34" s="10">
        <v>79200</v>
      </c>
      <c r="F34" s="11">
        <v>0.08</v>
      </c>
      <c r="G34" s="12">
        <f t="shared" si="1"/>
        <v>528</v>
      </c>
      <c r="H34" s="12">
        <f t="shared" si="2"/>
        <v>6336</v>
      </c>
      <c r="I34" s="40">
        <f>SUM(G34:G39)</f>
        <v>3025.4</v>
      </c>
      <c r="J34" s="41">
        <f>SUM(H34:H39)</f>
        <v>36304.800000000003</v>
      </c>
    </row>
    <row r="35" spans="1:10" x14ac:dyDescent="0.25">
      <c r="A35" s="39"/>
      <c r="B35" s="32"/>
      <c r="C35" s="8" t="s">
        <v>14</v>
      </c>
      <c r="D35" s="9">
        <f t="shared" si="0"/>
        <v>6700</v>
      </c>
      <c r="E35" s="10">
        <v>80400</v>
      </c>
      <c r="F35" s="11">
        <v>0.26</v>
      </c>
      <c r="G35" s="12">
        <f t="shared" si="1"/>
        <v>1742</v>
      </c>
      <c r="H35" s="12">
        <f t="shared" si="2"/>
        <v>20904</v>
      </c>
      <c r="I35" s="40"/>
      <c r="J35" s="41"/>
    </row>
    <row r="36" spans="1:10" x14ac:dyDescent="0.25">
      <c r="A36" s="39"/>
      <c r="B36" s="32" t="s">
        <v>15</v>
      </c>
      <c r="C36" s="8" t="s">
        <v>16</v>
      </c>
      <c r="D36" s="9">
        <f t="shared" ref="D36:D57" si="3">E36/12</f>
        <v>500</v>
      </c>
      <c r="E36" s="10">
        <v>6000</v>
      </c>
      <c r="F36" s="11">
        <v>0.27</v>
      </c>
      <c r="G36" s="12">
        <f t="shared" ref="G36:G57" si="4">D36*F36</f>
        <v>135</v>
      </c>
      <c r="H36" s="12">
        <f t="shared" ref="H36:H57" si="5">G36*12</f>
        <v>1620</v>
      </c>
      <c r="I36" s="40"/>
      <c r="J36" s="41"/>
    </row>
    <row r="37" spans="1:10" x14ac:dyDescent="0.25">
      <c r="A37" s="39"/>
      <c r="B37" s="32"/>
      <c r="C37" s="8" t="s">
        <v>17</v>
      </c>
      <c r="D37" s="9">
        <f t="shared" si="3"/>
        <v>720</v>
      </c>
      <c r="E37" s="10">
        <v>8640</v>
      </c>
      <c r="F37" s="11">
        <v>0.56999999999999995</v>
      </c>
      <c r="G37" s="12">
        <f t="shared" si="4"/>
        <v>410.4</v>
      </c>
      <c r="H37" s="12">
        <f t="shared" si="5"/>
        <v>4924.7999999999993</v>
      </c>
      <c r="I37" s="40"/>
      <c r="J37" s="41"/>
    </row>
    <row r="38" spans="1:10" x14ac:dyDescent="0.25">
      <c r="A38" s="39"/>
      <c r="B38" s="32" t="s">
        <v>18</v>
      </c>
      <c r="C38" s="8" t="s">
        <v>13</v>
      </c>
      <c r="D38" s="9">
        <f t="shared" si="3"/>
        <v>50</v>
      </c>
      <c r="E38" s="10">
        <v>600</v>
      </c>
      <c r="F38" s="11">
        <v>2.54</v>
      </c>
      <c r="G38" s="12">
        <f t="shared" si="4"/>
        <v>127</v>
      </c>
      <c r="H38" s="12">
        <f t="shared" si="5"/>
        <v>1524</v>
      </c>
      <c r="I38" s="40"/>
      <c r="J38" s="41"/>
    </row>
    <row r="39" spans="1:10" x14ac:dyDescent="0.25">
      <c r="A39" s="39"/>
      <c r="B39" s="32"/>
      <c r="C39" s="8" t="s">
        <v>19</v>
      </c>
      <c r="D39" s="9">
        <f t="shared" si="3"/>
        <v>50</v>
      </c>
      <c r="E39" s="10">
        <v>600</v>
      </c>
      <c r="F39" s="11">
        <v>1.66</v>
      </c>
      <c r="G39" s="12">
        <f t="shared" si="4"/>
        <v>83</v>
      </c>
      <c r="H39" s="12">
        <f t="shared" si="5"/>
        <v>996</v>
      </c>
      <c r="I39" s="40"/>
      <c r="J39" s="41"/>
    </row>
    <row r="40" spans="1:10" x14ac:dyDescent="0.25">
      <c r="A40" s="39" t="s">
        <v>94</v>
      </c>
      <c r="B40" s="32" t="s">
        <v>12</v>
      </c>
      <c r="C40" s="8" t="s">
        <v>13</v>
      </c>
      <c r="D40" s="9">
        <f t="shared" si="3"/>
        <v>10000</v>
      </c>
      <c r="E40" s="10">
        <v>120000</v>
      </c>
      <c r="F40" s="11">
        <v>0.08</v>
      </c>
      <c r="G40" s="12">
        <f t="shared" si="4"/>
        <v>800</v>
      </c>
      <c r="H40" s="12">
        <f t="shared" si="5"/>
        <v>9600</v>
      </c>
      <c r="I40" s="40">
        <f>SUM(G40:G45)</f>
        <v>4195.8999999999996</v>
      </c>
      <c r="J40" s="41">
        <f>SUM(H40:H45)</f>
        <v>50350.8</v>
      </c>
    </row>
    <row r="41" spans="1:10" x14ac:dyDescent="0.25">
      <c r="A41" s="39"/>
      <c r="B41" s="32"/>
      <c r="C41" s="8" t="s">
        <v>14</v>
      </c>
      <c r="D41" s="9">
        <f t="shared" si="3"/>
        <v>10000</v>
      </c>
      <c r="E41" s="10">
        <v>120000</v>
      </c>
      <c r="F41" s="11">
        <v>0.26</v>
      </c>
      <c r="G41" s="12">
        <f t="shared" si="4"/>
        <v>2600</v>
      </c>
      <c r="H41" s="12">
        <f t="shared" si="5"/>
        <v>31200</v>
      </c>
      <c r="I41" s="40"/>
      <c r="J41" s="41"/>
    </row>
    <row r="42" spans="1:10" x14ac:dyDescent="0.25">
      <c r="A42" s="39"/>
      <c r="B42" s="32" t="s">
        <v>15</v>
      </c>
      <c r="C42" s="8" t="s">
        <v>16</v>
      </c>
      <c r="D42" s="9">
        <f t="shared" si="3"/>
        <v>650</v>
      </c>
      <c r="E42" s="10">
        <v>7800</v>
      </c>
      <c r="F42" s="11">
        <v>0.27</v>
      </c>
      <c r="G42" s="12">
        <f t="shared" si="4"/>
        <v>175.5</v>
      </c>
      <c r="H42" s="12">
        <f t="shared" si="5"/>
        <v>2106</v>
      </c>
      <c r="I42" s="40"/>
      <c r="J42" s="41"/>
    </row>
    <row r="43" spans="1:10" x14ac:dyDescent="0.25">
      <c r="A43" s="39"/>
      <c r="B43" s="32"/>
      <c r="C43" s="8" t="s">
        <v>17</v>
      </c>
      <c r="D43" s="9">
        <f t="shared" si="3"/>
        <v>720</v>
      </c>
      <c r="E43" s="10">
        <v>8640</v>
      </c>
      <c r="F43" s="11">
        <v>0.56999999999999995</v>
      </c>
      <c r="G43" s="12">
        <f t="shared" si="4"/>
        <v>410.4</v>
      </c>
      <c r="H43" s="12">
        <f t="shared" si="5"/>
        <v>4924.7999999999993</v>
      </c>
      <c r="I43" s="40"/>
      <c r="J43" s="41"/>
    </row>
    <row r="44" spans="1:10" x14ac:dyDescent="0.25">
      <c r="A44" s="39"/>
      <c r="B44" s="32" t="s">
        <v>18</v>
      </c>
      <c r="C44" s="8" t="s">
        <v>13</v>
      </c>
      <c r="D44" s="9">
        <f t="shared" si="3"/>
        <v>50</v>
      </c>
      <c r="E44" s="10">
        <v>600</v>
      </c>
      <c r="F44" s="11">
        <v>2.54</v>
      </c>
      <c r="G44" s="12">
        <f t="shared" si="4"/>
        <v>127</v>
      </c>
      <c r="H44" s="12">
        <f t="shared" si="5"/>
        <v>1524</v>
      </c>
      <c r="I44" s="40"/>
      <c r="J44" s="41"/>
    </row>
    <row r="45" spans="1:10" x14ac:dyDescent="0.25">
      <c r="A45" s="39"/>
      <c r="B45" s="32"/>
      <c r="C45" s="8" t="s">
        <v>19</v>
      </c>
      <c r="D45" s="9">
        <f t="shared" si="3"/>
        <v>50</v>
      </c>
      <c r="E45" s="10">
        <v>600</v>
      </c>
      <c r="F45" s="11">
        <v>1.66</v>
      </c>
      <c r="G45" s="12">
        <f t="shared" si="4"/>
        <v>83</v>
      </c>
      <c r="H45" s="12">
        <f t="shared" si="5"/>
        <v>996</v>
      </c>
      <c r="I45" s="40"/>
      <c r="J45" s="41"/>
    </row>
    <row r="46" spans="1:10" x14ac:dyDescent="0.25">
      <c r="A46" s="39" t="s">
        <v>95</v>
      </c>
      <c r="B46" s="32" t="s">
        <v>12</v>
      </c>
      <c r="C46" s="8" t="s">
        <v>13</v>
      </c>
      <c r="D46" s="9">
        <f t="shared" si="3"/>
        <v>1000</v>
      </c>
      <c r="E46" s="10">
        <v>12000</v>
      </c>
      <c r="F46" s="11">
        <v>0.08</v>
      </c>
      <c r="G46" s="12">
        <f t="shared" si="4"/>
        <v>80</v>
      </c>
      <c r="H46" s="12">
        <f t="shared" si="5"/>
        <v>960</v>
      </c>
      <c r="I46" s="40">
        <f>SUM(G46:G51)</f>
        <v>811.6</v>
      </c>
      <c r="J46" s="41">
        <f>SUM(H46:H51)</f>
        <v>9739.2000000000007</v>
      </c>
    </row>
    <row r="47" spans="1:10" x14ac:dyDescent="0.25">
      <c r="A47" s="39"/>
      <c r="B47" s="32"/>
      <c r="C47" s="8" t="s">
        <v>14</v>
      </c>
      <c r="D47" s="9">
        <f t="shared" si="3"/>
        <v>1000</v>
      </c>
      <c r="E47" s="10">
        <v>12000</v>
      </c>
      <c r="F47" s="11">
        <v>0.26</v>
      </c>
      <c r="G47" s="12">
        <f t="shared" si="4"/>
        <v>260</v>
      </c>
      <c r="H47" s="12">
        <f t="shared" si="5"/>
        <v>3120</v>
      </c>
      <c r="I47" s="40"/>
      <c r="J47" s="41"/>
    </row>
    <row r="48" spans="1:10" x14ac:dyDescent="0.25">
      <c r="A48" s="39"/>
      <c r="B48" s="32" t="s">
        <v>15</v>
      </c>
      <c r="C48" s="8" t="s">
        <v>16</v>
      </c>
      <c r="D48" s="9">
        <f t="shared" si="3"/>
        <v>330</v>
      </c>
      <c r="E48" s="10">
        <v>3960</v>
      </c>
      <c r="F48" s="11">
        <v>0.27</v>
      </c>
      <c r="G48" s="12">
        <f t="shared" si="4"/>
        <v>89.100000000000009</v>
      </c>
      <c r="H48" s="12">
        <f t="shared" si="5"/>
        <v>1069.2</v>
      </c>
      <c r="I48" s="40"/>
      <c r="J48" s="41"/>
    </row>
    <row r="49" spans="1:10" x14ac:dyDescent="0.25">
      <c r="A49" s="39"/>
      <c r="B49" s="32"/>
      <c r="C49" s="8" t="s">
        <v>17</v>
      </c>
      <c r="D49" s="9">
        <f t="shared" si="3"/>
        <v>450</v>
      </c>
      <c r="E49" s="10">
        <v>5400</v>
      </c>
      <c r="F49" s="11">
        <v>0.56999999999999995</v>
      </c>
      <c r="G49" s="12">
        <f t="shared" si="4"/>
        <v>256.5</v>
      </c>
      <c r="H49" s="12">
        <f t="shared" si="5"/>
        <v>3078</v>
      </c>
      <c r="I49" s="40"/>
      <c r="J49" s="41"/>
    </row>
    <row r="50" spans="1:10" x14ac:dyDescent="0.25">
      <c r="A50" s="39"/>
      <c r="B50" s="32" t="s">
        <v>18</v>
      </c>
      <c r="C50" s="8" t="s">
        <v>13</v>
      </c>
      <c r="D50" s="9">
        <f t="shared" si="3"/>
        <v>30</v>
      </c>
      <c r="E50" s="10">
        <v>360</v>
      </c>
      <c r="F50" s="11">
        <v>2.54</v>
      </c>
      <c r="G50" s="12">
        <f t="shared" si="4"/>
        <v>76.2</v>
      </c>
      <c r="H50" s="12">
        <f t="shared" si="5"/>
        <v>914.40000000000009</v>
      </c>
      <c r="I50" s="40"/>
      <c r="J50" s="41"/>
    </row>
    <row r="51" spans="1:10" x14ac:dyDescent="0.25">
      <c r="A51" s="39"/>
      <c r="B51" s="32"/>
      <c r="C51" s="8" t="s">
        <v>19</v>
      </c>
      <c r="D51" s="9">
        <f t="shared" si="3"/>
        <v>30</v>
      </c>
      <c r="E51" s="10">
        <v>360</v>
      </c>
      <c r="F51" s="11">
        <v>1.66</v>
      </c>
      <c r="G51" s="12">
        <f t="shared" si="4"/>
        <v>49.8</v>
      </c>
      <c r="H51" s="12">
        <f t="shared" si="5"/>
        <v>597.59999999999991</v>
      </c>
      <c r="I51" s="40"/>
      <c r="J51" s="41"/>
    </row>
    <row r="52" spans="1:10" x14ac:dyDescent="0.25">
      <c r="A52" s="39" t="s">
        <v>96</v>
      </c>
      <c r="B52" s="32" t="s">
        <v>12</v>
      </c>
      <c r="C52" s="8" t="s">
        <v>13</v>
      </c>
      <c r="D52" s="9">
        <f t="shared" si="3"/>
        <v>1000</v>
      </c>
      <c r="E52" s="10">
        <v>12000</v>
      </c>
      <c r="F52" s="11">
        <v>0.08</v>
      </c>
      <c r="G52" s="12">
        <f t="shared" si="4"/>
        <v>80</v>
      </c>
      <c r="H52" s="12">
        <f t="shared" si="5"/>
        <v>960</v>
      </c>
      <c r="I52" s="40">
        <f>SUM(G52:G57)</f>
        <v>811.6</v>
      </c>
      <c r="J52" s="41">
        <f>SUM(H52:H57)</f>
        <v>9739.2000000000007</v>
      </c>
    </row>
    <row r="53" spans="1:10" x14ac:dyDescent="0.25">
      <c r="A53" s="39"/>
      <c r="B53" s="32"/>
      <c r="C53" s="8" t="s">
        <v>14</v>
      </c>
      <c r="D53" s="9">
        <f t="shared" si="3"/>
        <v>1000</v>
      </c>
      <c r="E53" s="10">
        <v>12000</v>
      </c>
      <c r="F53" s="11">
        <v>0.26</v>
      </c>
      <c r="G53" s="12">
        <f t="shared" si="4"/>
        <v>260</v>
      </c>
      <c r="H53" s="12">
        <f t="shared" si="5"/>
        <v>3120</v>
      </c>
      <c r="I53" s="40"/>
      <c r="J53" s="41"/>
    </row>
    <row r="54" spans="1:10" x14ac:dyDescent="0.25">
      <c r="A54" s="39"/>
      <c r="B54" s="32" t="s">
        <v>15</v>
      </c>
      <c r="C54" s="8" t="s">
        <v>16</v>
      </c>
      <c r="D54" s="9">
        <f t="shared" si="3"/>
        <v>330</v>
      </c>
      <c r="E54" s="10">
        <v>3960</v>
      </c>
      <c r="F54" s="11">
        <v>0.27</v>
      </c>
      <c r="G54" s="12">
        <f t="shared" si="4"/>
        <v>89.100000000000009</v>
      </c>
      <c r="H54" s="12">
        <f t="shared" si="5"/>
        <v>1069.2</v>
      </c>
      <c r="I54" s="40"/>
      <c r="J54" s="41"/>
    </row>
    <row r="55" spans="1:10" x14ac:dyDescent="0.25">
      <c r="A55" s="39"/>
      <c r="B55" s="32"/>
      <c r="C55" s="8" t="s">
        <v>17</v>
      </c>
      <c r="D55" s="9">
        <f t="shared" si="3"/>
        <v>450</v>
      </c>
      <c r="E55" s="10">
        <v>5400</v>
      </c>
      <c r="F55" s="11">
        <v>0.56999999999999995</v>
      </c>
      <c r="G55" s="12">
        <f t="shared" si="4"/>
        <v>256.5</v>
      </c>
      <c r="H55" s="12">
        <f t="shared" si="5"/>
        <v>3078</v>
      </c>
      <c r="I55" s="40"/>
      <c r="J55" s="41"/>
    </row>
    <row r="56" spans="1:10" x14ac:dyDescent="0.25">
      <c r="A56" s="39"/>
      <c r="B56" s="32" t="s">
        <v>18</v>
      </c>
      <c r="C56" s="8" t="s">
        <v>13</v>
      </c>
      <c r="D56" s="9">
        <f t="shared" si="3"/>
        <v>30</v>
      </c>
      <c r="E56" s="10">
        <v>360</v>
      </c>
      <c r="F56" s="11">
        <v>2.54</v>
      </c>
      <c r="G56" s="12">
        <f t="shared" si="4"/>
        <v>76.2</v>
      </c>
      <c r="H56" s="12">
        <f t="shared" si="5"/>
        <v>914.40000000000009</v>
      </c>
      <c r="I56" s="40"/>
      <c r="J56" s="41"/>
    </row>
    <row r="57" spans="1:10" x14ac:dyDescent="0.25">
      <c r="A57" s="39"/>
      <c r="B57" s="32"/>
      <c r="C57" s="8" t="s">
        <v>19</v>
      </c>
      <c r="D57" s="9">
        <f t="shared" si="3"/>
        <v>30</v>
      </c>
      <c r="E57" s="10">
        <v>360</v>
      </c>
      <c r="F57" s="11">
        <v>1.66</v>
      </c>
      <c r="G57" s="12">
        <f t="shared" si="4"/>
        <v>49.8</v>
      </c>
      <c r="H57" s="12">
        <f t="shared" si="5"/>
        <v>597.59999999999991</v>
      </c>
      <c r="I57" s="40"/>
      <c r="J57" s="41"/>
    </row>
    <row r="58" spans="1:10" ht="51" customHeight="1" x14ac:dyDescent="0.25">
      <c r="A58" s="36" t="s">
        <v>44</v>
      </c>
      <c r="B58" s="36"/>
      <c r="C58" s="36"/>
      <c r="D58" s="36"/>
      <c r="E58" s="36"/>
      <c r="F58" s="36"/>
      <c r="G58" s="36"/>
      <c r="H58" s="36"/>
      <c r="I58" s="17" t="s">
        <v>9</v>
      </c>
      <c r="J58" s="17" t="s">
        <v>10</v>
      </c>
    </row>
    <row r="59" spans="1:10" x14ac:dyDescent="0.25">
      <c r="A59" s="37" t="s">
        <v>97</v>
      </c>
      <c r="B59" s="38" t="s">
        <v>98</v>
      </c>
      <c r="C59" s="38"/>
      <c r="D59" s="38"/>
      <c r="E59" s="38"/>
      <c r="F59" s="38"/>
      <c r="G59" s="38"/>
      <c r="H59" s="38"/>
      <c r="I59" s="18">
        <f>SUM(G4,G5,G10,G11,G16,G17,G22,G23,G28,G29,G34,G35,G40,G41,G46,G47,G52,G53)</f>
        <v>9496.4000000000015</v>
      </c>
      <c r="J59" s="18">
        <f>SUM(H4,H5,H10,H11,H16,H17,H22,H23,H28,H29,H34,H35,H40,H41,H46,H47,H52,H53)</f>
        <v>113956.8</v>
      </c>
    </row>
    <row r="60" spans="1:10" x14ac:dyDescent="0.25">
      <c r="A60" s="37" t="s">
        <v>76</v>
      </c>
      <c r="B60" s="38" t="s">
        <v>99</v>
      </c>
      <c r="C60" s="38"/>
      <c r="D60" s="38"/>
      <c r="E60" s="38"/>
      <c r="F60" s="38"/>
      <c r="G60" s="38"/>
      <c r="H60" s="38"/>
      <c r="I60" s="18">
        <f>SUM(G6,G7,G12,G13,G18,G19,G24,G25,G30,G31,G36,G37,G42,G43,G48,G49,G54,G55)</f>
        <v>3429</v>
      </c>
      <c r="J60" s="18">
        <f>SUM(H6,H7,H12,H13,H18,H19,H24,H25,H30,H31,H36,H37,H42,H43,H48,H49,H54,H55)</f>
        <v>41147.999999999985</v>
      </c>
    </row>
    <row r="61" spans="1:10" x14ac:dyDescent="0.25">
      <c r="A61" s="37" t="s">
        <v>78</v>
      </c>
      <c r="B61" s="38" t="s">
        <v>100</v>
      </c>
      <c r="C61" s="38"/>
      <c r="D61" s="38"/>
      <c r="E61" s="38"/>
      <c r="F61" s="38"/>
      <c r="G61" s="38"/>
      <c r="H61" s="38"/>
      <c r="I61" s="18">
        <f>SUM(G57,G56,G51,G50,G45,G44,G39,G38,G33,G32,G27,G26,G21,G20,G15,G14,G9,G8)</f>
        <v>1234.5999999999999</v>
      </c>
      <c r="J61" s="18">
        <f>SUM(H57,H56,H51,H50,H45,H44,H39,H38,H33,H32,H27,H26,H21,H20,H15,H14,H9,H8)</f>
        <v>14815.199999999997</v>
      </c>
    </row>
    <row r="62" spans="1:10" ht="15.75" x14ac:dyDescent="0.25">
      <c r="A62" s="30" t="s">
        <v>101</v>
      </c>
      <c r="B62" s="30"/>
      <c r="C62" s="30"/>
      <c r="D62" s="30"/>
      <c r="E62" s="30"/>
      <c r="F62" s="30"/>
      <c r="G62" s="30"/>
      <c r="H62" s="30"/>
      <c r="I62" s="19">
        <f>SUM(I59:I61)</f>
        <v>14160.000000000002</v>
      </c>
      <c r="J62" s="19">
        <f>SUM(J59:J61)</f>
        <v>169920</v>
      </c>
    </row>
  </sheetData>
  <mergeCells count="62">
    <mergeCell ref="A2:J2"/>
    <mergeCell ref="D3:E3"/>
    <mergeCell ref="A4:A9"/>
    <mergeCell ref="B4:B5"/>
    <mergeCell ref="I4:I9"/>
    <mergeCell ref="J4:J9"/>
    <mergeCell ref="B6:B7"/>
    <mergeCell ref="B8:B9"/>
    <mergeCell ref="A10:A15"/>
    <mergeCell ref="B10:B11"/>
    <mergeCell ref="I10:I15"/>
    <mergeCell ref="J10:J15"/>
    <mergeCell ref="B12:B13"/>
    <mergeCell ref="B14:B15"/>
    <mergeCell ref="A16:A21"/>
    <mergeCell ref="B16:B17"/>
    <mergeCell ref="I16:I21"/>
    <mergeCell ref="J16:J21"/>
    <mergeCell ref="B18:B19"/>
    <mergeCell ref="B20:B21"/>
    <mergeCell ref="A22:A27"/>
    <mergeCell ref="B22:B23"/>
    <mergeCell ref="I22:I27"/>
    <mergeCell ref="J22:J27"/>
    <mergeCell ref="B24:B25"/>
    <mergeCell ref="B26:B27"/>
    <mergeCell ref="A28:A33"/>
    <mergeCell ref="B28:B29"/>
    <mergeCell ref="I28:I33"/>
    <mergeCell ref="J28:J33"/>
    <mergeCell ref="B30:B31"/>
    <mergeCell ref="B32:B33"/>
    <mergeCell ref="A34:A39"/>
    <mergeCell ref="B34:B35"/>
    <mergeCell ref="I34:I39"/>
    <mergeCell ref="J34:J39"/>
    <mergeCell ref="B36:B37"/>
    <mergeCell ref="B38:B39"/>
    <mergeCell ref="A40:A45"/>
    <mergeCell ref="B40:B41"/>
    <mergeCell ref="I40:I45"/>
    <mergeCell ref="J40:J45"/>
    <mergeCell ref="B42:B43"/>
    <mergeCell ref="B44:B45"/>
    <mergeCell ref="A46:A51"/>
    <mergeCell ref="B46:B47"/>
    <mergeCell ref="I46:I51"/>
    <mergeCell ref="J46:J51"/>
    <mergeCell ref="B48:B49"/>
    <mergeCell ref="B50:B51"/>
    <mergeCell ref="A52:A57"/>
    <mergeCell ref="B52:B53"/>
    <mergeCell ref="I52:I57"/>
    <mergeCell ref="J52:J57"/>
    <mergeCell ref="B54:B55"/>
    <mergeCell ref="B56:B57"/>
    <mergeCell ref="A62:H62"/>
    <mergeCell ref="A58:H58"/>
    <mergeCell ref="A59:A61"/>
    <mergeCell ref="B59:H59"/>
    <mergeCell ref="B60:H60"/>
    <mergeCell ref="B61:H61"/>
  </mergeCells>
  <pageMargins left="0.51180555555555496" right="0.51180555555555496" top="0.78749999999999998" bottom="0.78749999999999998" header="0.51180555555555496" footer="0.51180555555555496"/>
  <pageSetup paperSize="9" scale="51" firstPageNumber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4:G49"/>
  <sheetViews>
    <sheetView view="pageBreakPreview" topLeftCell="A31" zoomScaleNormal="100" zoomScaleSheetLayoutView="100" workbookViewId="0">
      <selection activeCell="D44" sqref="D44"/>
    </sheetView>
  </sheetViews>
  <sheetFormatPr defaultRowHeight="15" x14ac:dyDescent="0.25"/>
  <cols>
    <col min="1" max="1" width="8.42578125" customWidth="1"/>
    <col min="2" max="2" width="10.42578125" customWidth="1"/>
    <col min="3" max="3" width="70.5703125" customWidth="1"/>
    <col min="4" max="4" width="59.5703125" customWidth="1"/>
    <col min="5" max="5" width="15.140625" customWidth="1"/>
    <col min="6" max="6" width="16.5703125" customWidth="1"/>
    <col min="7" max="1025" width="8.42578125" customWidth="1"/>
  </cols>
  <sheetData>
    <row r="4" spans="2:6" ht="16.5" customHeight="1" x14ac:dyDescent="0.25">
      <c r="B4" s="50" t="s">
        <v>102</v>
      </c>
      <c r="C4" s="50"/>
      <c r="D4" s="50"/>
      <c r="E4" s="50"/>
      <c r="F4" s="50"/>
    </row>
    <row r="5" spans="2:6" ht="29.25" customHeight="1" x14ac:dyDescent="0.25">
      <c r="B5" s="21" t="s">
        <v>103</v>
      </c>
      <c r="C5" s="22" t="s">
        <v>104</v>
      </c>
      <c r="D5" s="23" t="s">
        <v>105</v>
      </c>
      <c r="E5" s="24" t="s">
        <v>106</v>
      </c>
      <c r="F5" s="24" t="s">
        <v>10</v>
      </c>
    </row>
    <row r="6" spans="2:6" ht="29.1" customHeight="1" x14ac:dyDescent="0.25">
      <c r="B6" s="51">
        <v>1</v>
      </c>
      <c r="C6" s="52" t="s">
        <v>107</v>
      </c>
      <c r="D6" s="25" t="s">
        <v>108</v>
      </c>
      <c r="E6" s="48">
        <f>'SR SUL - GRUPO 1'!I156</f>
        <v>13939.75</v>
      </c>
      <c r="F6" s="48">
        <f>'SR SUL - GRUPO 1'!J156</f>
        <v>167277</v>
      </c>
    </row>
    <row r="7" spans="2:6" ht="30" x14ac:dyDescent="0.25">
      <c r="B7" s="51"/>
      <c r="C7" s="52"/>
      <c r="D7" s="25" t="s">
        <v>109</v>
      </c>
      <c r="E7" s="48"/>
      <c r="F7" s="48"/>
    </row>
    <row r="8" spans="2:6" ht="45.75" customHeight="1" x14ac:dyDescent="0.25">
      <c r="B8" s="46">
        <v>2</v>
      </c>
      <c r="C8" s="47" t="s">
        <v>110</v>
      </c>
      <c r="D8" s="25" t="s">
        <v>129</v>
      </c>
      <c r="E8" s="48">
        <f>'SR SUL - GRUPO 1'!I157</f>
        <v>7825.5500000000011</v>
      </c>
      <c r="F8" s="48">
        <f>'SR SUL - GRUPO 1'!J157</f>
        <v>93906.599999999977</v>
      </c>
    </row>
    <row r="9" spans="2:6" ht="45" x14ac:dyDescent="0.25">
      <c r="B9" s="46"/>
      <c r="C9" s="47"/>
      <c r="D9" s="25" t="s">
        <v>130</v>
      </c>
      <c r="E9" s="48"/>
      <c r="F9" s="48"/>
    </row>
    <row r="10" spans="2:6" ht="45.75" customHeight="1" x14ac:dyDescent="0.25">
      <c r="B10" s="49">
        <v>3</v>
      </c>
      <c r="C10" s="47" t="s">
        <v>111</v>
      </c>
      <c r="D10" s="25" t="s">
        <v>112</v>
      </c>
      <c r="E10" s="48">
        <f>'SR SUL - GRUPO 1'!I158</f>
        <v>2612.2000000000003</v>
      </c>
      <c r="F10" s="48">
        <f>'SR SUL - GRUPO 1'!J158</f>
        <v>31346.399999999991</v>
      </c>
    </row>
    <row r="11" spans="2:6" ht="45" x14ac:dyDescent="0.25">
      <c r="B11" s="49"/>
      <c r="C11" s="47"/>
      <c r="D11" s="25" t="s">
        <v>113</v>
      </c>
      <c r="E11" s="48"/>
      <c r="F11" s="48"/>
    </row>
    <row r="12" spans="2:6" x14ac:dyDescent="0.25">
      <c r="B12" s="45" t="s">
        <v>114</v>
      </c>
      <c r="C12" s="45"/>
      <c r="D12" s="45"/>
      <c r="E12" s="26" t="s">
        <v>106</v>
      </c>
      <c r="F12" s="26" t="s">
        <v>10</v>
      </c>
    </row>
    <row r="13" spans="2:6" ht="21" customHeight="1" x14ac:dyDescent="0.25">
      <c r="B13" s="45"/>
      <c r="C13" s="45"/>
      <c r="D13" s="45"/>
      <c r="E13" s="27">
        <f>'SR SUL - GRUPO 1'!I159</f>
        <v>24377.500000000004</v>
      </c>
      <c r="F13" s="27">
        <f>'SR SUL - GRUPO 1'!J159</f>
        <v>292529.99999999994</v>
      </c>
    </row>
    <row r="15" spans="2:6" ht="16.5" customHeight="1" x14ac:dyDescent="0.25">
      <c r="B15" s="50" t="s">
        <v>74</v>
      </c>
      <c r="C15" s="50"/>
      <c r="D15" s="50"/>
      <c r="E15" s="50"/>
      <c r="F15" s="50"/>
    </row>
    <row r="16" spans="2:6" x14ac:dyDescent="0.25">
      <c r="B16" s="21" t="s">
        <v>103</v>
      </c>
      <c r="C16" s="22" t="s">
        <v>104</v>
      </c>
      <c r="D16" s="23" t="s">
        <v>105</v>
      </c>
      <c r="E16" s="24" t="s">
        <v>106</v>
      </c>
      <c r="F16" s="24" t="s">
        <v>10</v>
      </c>
    </row>
    <row r="17" spans="2:7" ht="40.5" customHeight="1" x14ac:dyDescent="0.25">
      <c r="B17" s="51">
        <v>4</v>
      </c>
      <c r="C17" s="52" t="s">
        <v>115</v>
      </c>
      <c r="D17" s="25" t="s">
        <v>108</v>
      </c>
      <c r="E17" s="48">
        <f>'SR Sudeste II-A -GRUPO 2'!I149</f>
        <v>10300.200000000001</v>
      </c>
      <c r="F17" s="48">
        <f>'SR Sudeste II-A -GRUPO 2'!J149</f>
        <v>123602.40000000007</v>
      </c>
    </row>
    <row r="18" spans="2:7" ht="41.25" customHeight="1" x14ac:dyDescent="0.25">
      <c r="B18" s="51"/>
      <c r="C18" s="52"/>
      <c r="D18" s="25" t="s">
        <v>109</v>
      </c>
      <c r="E18" s="48"/>
      <c r="F18" s="48"/>
    </row>
    <row r="19" spans="2:7" ht="29.1" customHeight="1" x14ac:dyDescent="0.25">
      <c r="B19" s="46">
        <v>5</v>
      </c>
      <c r="C19" s="47" t="s">
        <v>116</v>
      </c>
      <c r="D19" s="25" t="s">
        <v>129</v>
      </c>
      <c r="E19" s="48">
        <f>'SR Sudeste II-A -GRUPO 2'!I150</f>
        <v>5800.9500000000007</v>
      </c>
      <c r="F19" s="48">
        <f>'SR Sudeste II-A -GRUPO 2'!J150</f>
        <v>69611.39999999998</v>
      </c>
    </row>
    <row r="20" spans="2:7" ht="45" x14ac:dyDescent="0.25">
      <c r="B20" s="46"/>
      <c r="C20" s="47"/>
      <c r="D20" s="25" t="s">
        <v>130</v>
      </c>
      <c r="E20" s="48"/>
      <c r="F20" s="48"/>
    </row>
    <row r="21" spans="2:7" ht="42.6" customHeight="1" x14ac:dyDescent="0.25">
      <c r="B21" s="49">
        <v>6</v>
      </c>
      <c r="C21" s="47" t="s">
        <v>117</v>
      </c>
      <c r="D21" s="25" t="s">
        <v>112</v>
      </c>
      <c r="E21" s="48">
        <f>'SR Sudeste II-A -GRUPO 2'!I151</f>
        <v>2101.9000000000015</v>
      </c>
      <c r="F21" s="48">
        <f>'SR Sudeste II-A -GRUPO 2'!J151</f>
        <v>25222.799999999985</v>
      </c>
    </row>
    <row r="22" spans="2:7" ht="45" x14ac:dyDescent="0.25">
      <c r="B22" s="49"/>
      <c r="C22" s="47"/>
      <c r="D22" s="25" t="s">
        <v>113</v>
      </c>
      <c r="E22" s="48"/>
      <c r="F22" s="48"/>
    </row>
    <row r="23" spans="2:7" x14ac:dyDescent="0.25">
      <c r="B23" s="45" t="s">
        <v>118</v>
      </c>
      <c r="C23" s="45"/>
      <c r="D23" s="45"/>
      <c r="E23" s="26" t="s">
        <v>106</v>
      </c>
      <c r="F23" s="26" t="s">
        <v>10</v>
      </c>
    </row>
    <row r="24" spans="2:7" ht="22.5" customHeight="1" x14ac:dyDescent="0.25">
      <c r="B24" s="45"/>
      <c r="C24" s="45"/>
      <c r="D24" s="45"/>
      <c r="E24" s="27">
        <f>'SR Sudeste II-A -GRUPO 2'!I152</f>
        <v>18203.050000000003</v>
      </c>
      <c r="F24" s="27">
        <f>'SR Sudeste II-A -GRUPO 2'!J152</f>
        <v>218436.60000000003</v>
      </c>
    </row>
    <row r="26" spans="2:7" ht="16.5" customHeight="1" x14ac:dyDescent="0.25">
      <c r="B26" s="50" t="s">
        <v>83</v>
      </c>
      <c r="C26" s="50"/>
      <c r="D26" s="50"/>
      <c r="E26" s="50"/>
      <c r="F26" s="50"/>
    </row>
    <row r="27" spans="2:7" x14ac:dyDescent="0.25">
      <c r="B27" s="21" t="s">
        <v>103</v>
      </c>
      <c r="C27" s="22" t="s">
        <v>104</v>
      </c>
      <c r="D27" s="23" t="s">
        <v>105</v>
      </c>
      <c r="E27" s="24" t="s">
        <v>106</v>
      </c>
      <c r="F27" s="24" t="s">
        <v>10</v>
      </c>
    </row>
    <row r="28" spans="2:7" ht="39.75" customHeight="1" x14ac:dyDescent="0.25">
      <c r="B28" s="51">
        <v>7</v>
      </c>
      <c r="C28" s="52" t="s">
        <v>119</v>
      </c>
      <c r="D28" s="25" t="s">
        <v>108</v>
      </c>
      <c r="E28" s="48">
        <f>'SR Sudeste II-B - GRUPO 3'!I17</f>
        <v>680</v>
      </c>
      <c r="F28" s="48">
        <f>'SR Sudeste II-B - GRUPO 3'!J17</f>
        <v>8160</v>
      </c>
    </row>
    <row r="29" spans="2:7" ht="39.75" customHeight="1" x14ac:dyDescent="0.25">
      <c r="B29" s="51"/>
      <c r="C29" s="52"/>
      <c r="D29" s="25" t="s">
        <v>109</v>
      </c>
      <c r="E29" s="48"/>
      <c r="F29" s="48"/>
    </row>
    <row r="30" spans="2:7" ht="29.1" customHeight="1" x14ac:dyDescent="0.25">
      <c r="B30" s="46">
        <v>8</v>
      </c>
      <c r="C30" s="47" t="s">
        <v>120</v>
      </c>
      <c r="D30" s="25" t="s">
        <v>129</v>
      </c>
      <c r="E30" s="48">
        <f>'SR Sudeste II-B - GRUPO 3'!I18</f>
        <v>691.2</v>
      </c>
      <c r="F30" s="48">
        <f>'SR Sudeste II-B - GRUPO 3'!J18</f>
        <v>8294.4</v>
      </c>
    </row>
    <row r="31" spans="2:7" ht="45" x14ac:dyDescent="0.25">
      <c r="B31" s="46"/>
      <c r="C31" s="47"/>
      <c r="D31" s="25" t="s">
        <v>130</v>
      </c>
      <c r="E31" s="48"/>
      <c r="F31" s="48"/>
      <c r="G31" s="29" t="s">
        <v>128</v>
      </c>
    </row>
    <row r="32" spans="2:7" ht="42.6" customHeight="1" x14ac:dyDescent="0.25">
      <c r="B32" s="49">
        <v>9</v>
      </c>
      <c r="C32" s="47" t="s">
        <v>121</v>
      </c>
      <c r="D32" s="25" t="s">
        <v>112</v>
      </c>
      <c r="E32" s="48">
        <f>'SR Sudeste II-B - GRUPO 3'!I19</f>
        <v>252</v>
      </c>
      <c r="F32" s="48">
        <f>'SR Sudeste II-B - GRUPO 3'!J19</f>
        <v>3024</v>
      </c>
    </row>
    <row r="33" spans="2:6" ht="45" x14ac:dyDescent="0.25">
      <c r="B33" s="49"/>
      <c r="C33" s="47"/>
      <c r="D33" s="25" t="s">
        <v>113</v>
      </c>
      <c r="E33" s="48"/>
      <c r="F33" s="48"/>
    </row>
    <row r="34" spans="2:6" x14ac:dyDescent="0.25">
      <c r="B34" s="45" t="s">
        <v>122</v>
      </c>
      <c r="C34" s="45"/>
      <c r="D34" s="45"/>
      <c r="E34" s="26" t="s">
        <v>106</v>
      </c>
      <c r="F34" s="26" t="s">
        <v>10</v>
      </c>
    </row>
    <row r="35" spans="2:6" ht="18.75" customHeight="1" x14ac:dyDescent="0.25">
      <c r="B35" s="45"/>
      <c r="C35" s="45"/>
      <c r="D35" s="45"/>
      <c r="E35" s="27">
        <f>'SR Sudeste II-B - GRUPO 3'!I20</f>
        <v>1623.2</v>
      </c>
      <c r="F35" s="27">
        <f>'SR Sudeste II-B - GRUPO 3'!J20</f>
        <v>19478.400000000001</v>
      </c>
    </row>
    <row r="37" spans="2:6" ht="16.5" customHeight="1" x14ac:dyDescent="0.25">
      <c r="B37" s="50" t="s">
        <v>97</v>
      </c>
      <c r="C37" s="50"/>
      <c r="D37" s="50"/>
      <c r="E37" s="50"/>
      <c r="F37" s="50"/>
    </row>
    <row r="38" spans="2:6" x14ac:dyDescent="0.25">
      <c r="B38" s="21" t="s">
        <v>103</v>
      </c>
      <c r="C38" s="22" t="s">
        <v>104</v>
      </c>
      <c r="D38" s="23" t="s">
        <v>105</v>
      </c>
      <c r="E38" s="24" t="s">
        <v>106</v>
      </c>
      <c r="F38" s="24" t="s">
        <v>10</v>
      </c>
    </row>
    <row r="39" spans="2:6" ht="40.5" customHeight="1" x14ac:dyDescent="0.25">
      <c r="B39" s="51">
        <v>10</v>
      </c>
      <c r="C39" s="52" t="s">
        <v>123</v>
      </c>
      <c r="D39" s="25" t="s">
        <v>108</v>
      </c>
      <c r="E39" s="48">
        <f>'SR Sudeste III -GRUPO 4'!I59</f>
        <v>9496.4000000000015</v>
      </c>
      <c r="F39" s="48">
        <f>'SR Sudeste III -GRUPO 4'!J59</f>
        <v>113956.8</v>
      </c>
    </row>
    <row r="40" spans="2:6" ht="42" customHeight="1" x14ac:dyDescent="0.25">
      <c r="B40" s="51"/>
      <c r="C40" s="52"/>
      <c r="D40" s="25" t="s">
        <v>109</v>
      </c>
      <c r="E40" s="48"/>
      <c r="F40" s="48"/>
    </row>
    <row r="41" spans="2:6" ht="29.1" customHeight="1" x14ac:dyDescent="0.25">
      <c r="B41" s="46">
        <v>11</v>
      </c>
      <c r="C41" s="47" t="s">
        <v>124</v>
      </c>
      <c r="D41" s="25" t="s">
        <v>129</v>
      </c>
      <c r="E41" s="48">
        <f>'SR Sudeste III -GRUPO 4'!I60</f>
        <v>3429</v>
      </c>
      <c r="F41" s="48">
        <f>'SR Sudeste III -GRUPO 4'!J60</f>
        <v>41147.999999999985</v>
      </c>
    </row>
    <row r="42" spans="2:6" ht="45" x14ac:dyDescent="0.25">
      <c r="B42" s="46"/>
      <c r="C42" s="47"/>
      <c r="D42" s="25" t="s">
        <v>130</v>
      </c>
      <c r="E42" s="48"/>
      <c r="F42" s="48"/>
    </row>
    <row r="43" spans="2:6" ht="42.6" customHeight="1" x14ac:dyDescent="0.25">
      <c r="B43" s="49">
        <v>12</v>
      </c>
      <c r="C43" s="47" t="s">
        <v>125</v>
      </c>
      <c r="D43" s="25" t="s">
        <v>112</v>
      </c>
      <c r="E43" s="48">
        <f>'SR Sudeste III -GRUPO 4'!I61</f>
        <v>1234.5999999999999</v>
      </c>
      <c r="F43" s="48">
        <f>'SR Sudeste III -GRUPO 4'!J61</f>
        <v>14815.199999999997</v>
      </c>
    </row>
    <row r="44" spans="2:6" ht="45" x14ac:dyDescent="0.25">
      <c r="B44" s="49"/>
      <c r="C44" s="47"/>
      <c r="D44" s="25" t="s">
        <v>113</v>
      </c>
      <c r="E44" s="48"/>
      <c r="F44" s="48"/>
    </row>
    <row r="45" spans="2:6" x14ac:dyDescent="0.25">
      <c r="B45" s="45" t="s">
        <v>126</v>
      </c>
      <c r="C45" s="45"/>
      <c r="D45" s="45"/>
      <c r="E45" s="26" t="s">
        <v>106</v>
      </c>
      <c r="F45" s="26" t="s">
        <v>10</v>
      </c>
    </row>
    <row r="46" spans="2:6" ht="21.75" customHeight="1" x14ac:dyDescent="0.25">
      <c r="B46" s="45"/>
      <c r="C46" s="45"/>
      <c r="D46" s="45"/>
      <c r="E46" s="27">
        <f>'SR Sudeste III -GRUPO 4'!I62</f>
        <v>14160.000000000002</v>
      </c>
      <c r="F46" s="27">
        <f>'SR Sudeste III -GRUPO 4'!J62</f>
        <v>169920</v>
      </c>
    </row>
    <row r="48" spans="2:6" x14ac:dyDescent="0.25">
      <c r="B48" s="45" t="s">
        <v>127</v>
      </c>
      <c r="C48" s="45"/>
      <c r="D48" s="45"/>
      <c r="E48" s="26" t="s">
        <v>106</v>
      </c>
      <c r="F48" s="26" t="s">
        <v>10</v>
      </c>
    </row>
    <row r="49" spans="2:6" ht="48" customHeight="1" x14ac:dyDescent="0.25">
      <c r="B49" s="45"/>
      <c r="C49" s="45"/>
      <c r="D49" s="45"/>
      <c r="E49" s="28">
        <f>SUM(E13,E24,E35,E46)</f>
        <v>58363.75</v>
      </c>
      <c r="F49" s="27">
        <f>SUM(F13,F24,F35,F46)</f>
        <v>700365</v>
      </c>
    </row>
  </sheetData>
  <mergeCells count="57">
    <mergeCell ref="B4:F4"/>
    <mergeCell ref="B6:B7"/>
    <mergeCell ref="C6:C7"/>
    <mergeCell ref="E6:E7"/>
    <mergeCell ref="F6:F7"/>
    <mergeCell ref="B8:B9"/>
    <mergeCell ref="C8:C9"/>
    <mergeCell ref="E8:E9"/>
    <mergeCell ref="F8:F9"/>
    <mergeCell ref="B10:B11"/>
    <mergeCell ref="C10:C11"/>
    <mergeCell ref="E10:E11"/>
    <mergeCell ref="F10:F11"/>
    <mergeCell ref="B12:D13"/>
    <mergeCell ref="B15:F15"/>
    <mergeCell ref="B17:B18"/>
    <mergeCell ref="C17:C18"/>
    <mergeCell ref="E17:E18"/>
    <mergeCell ref="F17:F18"/>
    <mergeCell ref="B19:B20"/>
    <mergeCell ref="C19:C20"/>
    <mergeCell ref="E19:E20"/>
    <mergeCell ref="F19:F20"/>
    <mergeCell ref="B21:B22"/>
    <mergeCell ref="C21:C22"/>
    <mergeCell ref="E21:E22"/>
    <mergeCell ref="F21:F22"/>
    <mergeCell ref="B23:D24"/>
    <mergeCell ref="B26:F26"/>
    <mergeCell ref="B28:B29"/>
    <mergeCell ref="C28:C29"/>
    <mergeCell ref="E28:E29"/>
    <mergeCell ref="F28:F29"/>
    <mergeCell ref="B30:B31"/>
    <mergeCell ref="C30:C31"/>
    <mergeCell ref="E30:E31"/>
    <mergeCell ref="F30:F31"/>
    <mergeCell ref="B32:B33"/>
    <mergeCell ref="C32:C33"/>
    <mergeCell ref="E32:E33"/>
    <mergeCell ref="F32:F33"/>
    <mergeCell ref="B34:D35"/>
    <mergeCell ref="B37:F37"/>
    <mergeCell ref="B39:B40"/>
    <mergeCell ref="C39:C40"/>
    <mergeCell ref="E39:E40"/>
    <mergeCell ref="F39:F40"/>
    <mergeCell ref="F41:F42"/>
    <mergeCell ref="B43:B44"/>
    <mergeCell ref="C43:C44"/>
    <mergeCell ref="E43:E44"/>
    <mergeCell ref="F43:F44"/>
    <mergeCell ref="B45:D46"/>
    <mergeCell ref="B48:D49"/>
    <mergeCell ref="B41:B42"/>
    <mergeCell ref="C41:C42"/>
    <mergeCell ref="E41:E42"/>
  </mergeCells>
  <pageMargins left="0.51180555555555496" right="0.51180555555555496" top="0.78749999999999998" bottom="0.78749999999999998" header="0.51180555555555496" footer="0.51180555555555496"/>
  <pageSetup paperSize="9" scale="4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SR SUL - GRUPO 1</vt:lpstr>
      <vt:lpstr>SR Sudeste II-A -GRUPO 2</vt:lpstr>
      <vt:lpstr>SR Sudeste II-B - GRUPO 3</vt:lpstr>
      <vt:lpstr>SR Sudeste III -GRUPO 4</vt:lpstr>
      <vt:lpstr>TOTAL-GRUPOS-Itens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Rodrigo</dc:creator>
  <dc:description/>
  <cp:lastModifiedBy>Rodrigo</cp:lastModifiedBy>
  <cp:revision>2</cp:revision>
  <dcterms:created xsi:type="dcterms:W3CDTF">2022-12-26T15:37:34Z</dcterms:created>
  <dcterms:modified xsi:type="dcterms:W3CDTF">2023-02-16T21:23:54Z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